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10485" activeTab="0"/>
  </bookViews>
  <sheets>
    <sheet name="Schlussranglis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<sst xmlns="http://schemas.openxmlformats.org/spreadsheetml/2006/main" count="290" uniqueCount="81">
  <si>
    <t>Herbstmeister TV Hundwil 2009</t>
  </si>
  <si>
    <t>Schwingerprinz</t>
  </si>
  <si>
    <t>Punktesammler</t>
  </si>
  <si>
    <t>Athletik</t>
  </si>
  <si>
    <t>Wurf</t>
  </si>
  <si>
    <t>Final Schwingen</t>
  </si>
  <si>
    <t>Schwingerkönig</t>
  </si>
  <si>
    <t>Gesamtrangliste</t>
  </si>
  <si>
    <t>Cross-Unigolf</t>
  </si>
  <si>
    <t>Ping-Pong</t>
  </si>
  <si>
    <t>OL</t>
  </si>
  <si>
    <t>Biathlon</t>
  </si>
  <si>
    <t>Basesprint</t>
  </si>
  <si>
    <t>Diskus</t>
  </si>
  <si>
    <t>Schleuderball</t>
  </si>
  <si>
    <t>1. Gang</t>
  </si>
  <si>
    <t>2. Gang</t>
  </si>
  <si>
    <t>3. Gang</t>
  </si>
  <si>
    <t>4. Gang</t>
  </si>
  <si>
    <t>Total</t>
  </si>
  <si>
    <t>Sparten</t>
  </si>
  <si>
    <t>Leistung</t>
  </si>
  <si>
    <t>Note</t>
  </si>
  <si>
    <t>Bestnote</t>
  </si>
  <si>
    <t>Punkte</t>
  </si>
  <si>
    <t>Rang</t>
  </si>
  <si>
    <t>Zuberbühler</t>
  </si>
  <si>
    <t>Urs</t>
  </si>
  <si>
    <t xml:space="preserve">Preisig </t>
  </si>
  <si>
    <t>Chläus</t>
  </si>
  <si>
    <t>Reifler</t>
  </si>
  <si>
    <t>Stefan</t>
  </si>
  <si>
    <t xml:space="preserve">Knöpfel </t>
  </si>
  <si>
    <t>Markus</t>
  </si>
  <si>
    <t>Krüsi</t>
  </si>
  <si>
    <t>Marco</t>
  </si>
  <si>
    <t xml:space="preserve">Meier </t>
  </si>
  <si>
    <t>Werner</t>
  </si>
  <si>
    <t>Steingruber</t>
  </si>
  <si>
    <t>Dominik</t>
  </si>
  <si>
    <t>Ammann</t>
  </si>
  <si>
    <t>Reto</t>
  </si>
  <si>
    <t>Schönenberger</t>
  </si>
  <si>
    <t>Ueli</t>
  </si>
  <si>
    <t>Nessensohn</t>
  </si>
  <si>
    <t>Ralf</t>
  </si>
  <si>
    <t>Hansueli</t>
  </si>
  <si>
    <t xml:space="preserve">Näf </t>
  </si>
  <si>
    <t>Peter</t>
  </si>
  <si>
    <t>Mazenauer</t>
  </si>
  <si>
    <t>Oertle</t>
  </si>
  <si>
    <t>Daniel</t>
  </si>
  <si>
    <t>Fredy</t>
  </si>
  <si>
    <t>Senn</t>
  </si>
  <si>
    <t>Roger</t>
  </si>
  <si>
    <t xml:space="preserve">Tobler </t>
  </si>
  <si>
    <t>Matrkus</t>
  </si>
  <si>
    <t>Lorenz</t>
  </si>
  <si>
    <t>Koni</t>
  </si>
  <si>
    <t>Martin</t>
  </si>
  <si>
    <t>Fässler</t>
  </si>
  <si>
    <t>Beni</t>
  </si>
  <si>
    <t>Steiner</t>
  </si>
  <si>
    <t>Emanuel</t>
  </si>
  <si>
    <t>Hansjörg</t>
  </si>
  <si>
    <t>Matthias</t>
  </si>
  <si>
    <t>Beat</t>
  </si>
  <si>
    <t>Giezendanner</t>
  </si>
  <si>
    <t>Tobias</t>
  </si>
  <si>
    <t>Remo</t>
  </si>
  <si>
    <t>Meier</t>
  </si>
  <si>
    <t>Adi</t>
  </si>
  <si>
    <t xml:space="preserve">Oertle </t>
  </si>
  <si>
    <t>Michi</t>
  </si>
  <si>
    <t>Schwerzmann</t>
  </si>
  <si>
    <t>Dani</t>
  </si>
  <si>
    <t>Brunke</t>
  </si>
  <si>
    <t>Lukas</t>
  </si>
  <si>
    <t>Schmid</t>
  </si>
  <si>
    <t>16-50/5</t>
  </si>
  <si>
    <t>21-x/2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</si>
</sst>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0.00000000"/>
    <numFmt numFmtId="174" formatCode="0.0000000"/>
  </numFmts>
  <fonts count="20">
    <font>
      <sz val="10"/>
      <name val="Arial"/>
      <family val="0"/>
    </font>
    <font>
      <sz val="10"/>
      <color indexed="8"/>
      <name val="Frutiger Next Com"/>
      <family val="2"/>
    </font>
    <font>
      <sz val="10"/>
      <color indexed="9"/>
      <name val="Frutiger Next Com"/>
      <family val="2"/>
    </font>
    <font>
      <b/>
      <sz val="10"/>
      <color indexed="63"/>
      <name val="Frutiger Next Com"/>
      <family val="2"/>
    </font>
    <font>
      <b/>
      <sz val="10"/>
      <color indexed="52"/>
      <name val="Frutiger Next Com"/>
      <family val="2"/>
    </font>
    <font>
      <sz val="10"/>
      <color indexed="62"/>
      <name val="Frutiger Next Com"/>
      <family val="2"/>
    </font>
    <font>
      <b/>
      <sz val="10"/>
      <color indexed="8"/>
      <name val="Frutiger Next Com"/>
      <family val="2"/>
    </font>
    <font>
      <i/>
      <sz val="10"/>
      <color indexed="23"/>
      <name val="Frutiger Next Com"/>
      <family val="2"/>
    </font>
    <font>
      <sz val="10"/>
      <color indexed="17"/>
      <name val="Frutiger Next Com"/>
      <family val="2"/>
    </font>
    <font>
      <sz val="10"/>
      <color indexed="60"/>
      <name val="Frutiger Next Com"/>
      <family val="2"/>
    </font>
    <font>
      <sz val="10"/>
      <color indexed="20"/>
      <name val="Frutiger Next Com"/>
      <family val="2"/>
    </font>
    <font>
      <b/>
      <sz val="18"/>
      <color indexed="56"/>
      <name val="Cambria"/>
      <family val="2"/>
    </font>
    <font>
      <b/>
      <sz val="15"/>
      <color indexed="56"/>
      <name val="Frutiger Next Com"/>
      <family val="2"/>
    </font>
    <font>
      <b/>
      <sz val="13"/>
      <color indexed="56"/>
      <name val="Frutiger Next Com"/>
      <family val="2"/>
    </font>
    <font>
      <b/>
      <sz val="11"/>
      <color indexed="56"/>
      <name val="Frutiger Next Com"/>
      <family val="2"/>
    </font>
    <font>
      <sz val="10"/>
      <color indexed="52"/>
      <name val="Frutiger Next Com"/>
      <family val="2"/>
    </font>
    <font>
      <sz val="10"/>
      <color indexed="10"/>
      <name val="Frutiger Next Com"/>
      <family val="2"/>
    </font>
    <font>
      <b/>
      <sz val="10"/>
      <color indexed="9"/>
      <name val="Frutiger Next Com"/>
      <family val="2"/>
    </font>
    <font>
      <sz val="8"/>
      <name val="Arial"/>
      <family val="0"/>
    </font>
    <font>
      <b/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8" borderId="13" xfId="0" applyFill="1" applyBorder="1" applyAlignment="1">
      <alignment/>
    </xf>
    <xf numFmtId="0" fontId="0" fillId="24" borderId="13" xfId="0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10" borderId="13" xfId="0" applyFill="1" applyBorder="1" applyAlignment="1">
      <alignment/>
    </xf>
    <xf numFmtId="0" fontId="0" fillId="20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0" borderId="18" xfId="0" applyFill="1" applyBorder="1" applyAlignment="1">
      <alignment/>
    </xf>
    <xf numFmtId="0" fontId="0" fillId="20" borderId="18" xfId="0" applyFont="1" applyFill="1" applyBorder="1" applyAlignment="1">
      <alignment/>
    </xf>
    <xf numFmtId="0" fontId="0" fillId="20" borderId="19" xfId="0" applyFill="1" applyBorder="1" applyAlignment="1">
      <alignment/>
    </xf>
    <xf numFmtId="0" fontId="0" fillId="17" borderId="13" xfId="0" applyFont="1" applyFill="1" applyBorder="1" applyAlignment="1" applyProtection="1">
      <alignment/>
      <protection/>
    </xf>
    <xf numFmtId="0" fontId="0" fillId="17" borderId="13" xfId="0" applyFill="1" applyBorder="1" applyAlignment="1" applyProtection="1">
      <alignment/>
      <protection locked="0"/>
    </xf>
    <xf numFmtId="2" fontId="0" fillId="17" borderId="13" xfId="0" applyNumberFormat="1" applyFill="1" applyBorder="1" applyAlignment="1">
      <alignment/>
    </xf>
    <xf numFmtId="0" fontId="0" fillId="17" borderId="13" xfId="0" applyFill="1" applyBorder="1" applyAlignment="1" applyProtection="1" quotePrefix="1">
      <alignment/>
      <protection locked="0"/>
    </xf>
    <xf numFmtId="2" fontId="0" fillId="17" borderId="20" xfId="0" applyNumberFormat="1" applyFill="1" applyBorder="1" applyAlignment="1">
      <alignment/>
    </xf>
    <xf numFmtId="2" fontId="0" fillId="17" borderId="21" xfId="0" applyNumberFormat="1" applyFill="1" applyBorder="1" applyAlignment="1">
      <alignment/>
    </xf>
    <xf numFmtId="0" fontId="0" fillId="17" borderId="21" xfId="0" applyFill="1" applyBorder="1" applyAlignment="1">
      <alignment/>
    </xf>
    <xf numFmtId="0" fontId="0" fillId="20" borderId="13" xfId="0" applyFont="1" applyFill="1" applyBorder="1" applyAlignment="1" applyProtection="1">
      <alignment/>
      <protection/>
    </xf>
    <xf numFmtId="2" fontId="0" fillId="0" borderId="21" xfId="0" applyNumberFormat="1" applyBorder="1" applyAlignment="1">
      <alignment/>
    </xf>
    <xf numFmtId="0" fontId="0" fillId="0" borderId="21" xfId="0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2" fontId="0" fillId="0" borderId="13" xfId="0" applyNumberFormat="1" applyFill="1" applyBorder="1" applyAlignment="1">
      <alignment/>
    </xf>
    <xf numFmtId="0" fontId="0" fillId="0" borderId="13" xfId="0" applyFill="1" applyBorder="1" applyAlignment="1" applyProtection="1" quotePrefix="1">
      <alignment/>
      <protection locked="0"/>
    </xf>
    <xf numFmtId="2" fontId="0" fillId="0" borderId="2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20" borderId="15" xfId="0" applyFill="1" applyBorder="1" applyAlignment="1">
      <alignment/>
    </xf>
    <xf numFmtId="0" fontId="0" fillId="20" borderId="22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2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0" borderId="2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8" borderId="13" xfId="0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rbstmeister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ttkampftableau"/>
      <sheetName val="Total"/>
      <sheetName val="Schlussrangliste"/>
      <sheetName val="Schwingen 3"/>
      <sheetName val="Schwingen 2"/>
      <sheetName val="Schwingen 1"/>
      <sheetName val="Rangliste 7"/>
      <sheetName val="Rangliste 6"/>
      <sheetName val="Rangliste 5"/>
      <sheetName val="Rangliste 4"/>
      <sheetName val="Rangliste 3"/>
      <sheetName val="Rangliste 2"/>
      <sheetName val="Rangliste1"/>
      <sheetName val="Ideen 2009"/>
      <sheetName val="Tot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zoomScale="75" zoomScaleNormal="75" workbookViewId="0" topLeftCell="R3">
      <selection activeCell="AR9" sqref="AR9"/>
    </sheetView>
  </sheetViews>
  <sheetFormatPr defaultColWidth="11.421875" defaultRowHeight="12.75"/>
  <cols>
    <col min="1" max="1" width="5.00390625" style="0" customWidth="1"/>
    <col min="2" max="3" width="15.57421875" style="0" customWidth="1"/>
    <col min="4" max="5" width="14.140625" style="0" customWidth="1"/>
    <col min="11" max="11" width="11.8515625" style="0" customWidth="1"/>
    <col min="12" max="12" width="11.00390625" style="0" customWidth="1"/>
    <col min="26" max="29" width="11.421875" style="0" hidden="1" customWidth="1"/>
    <col min="33" max="33" width="0" style="0" hidden="1" customWidth="1"/>
    <col min="34" max="34" width="3.57421875" style="0" customWidth="1"/>
  </cols>
  <sheetData>
    <row r="1" spans="1:40" s="1" customFormat="1" ht="26.25">
      <c r="A1" s="1" t="s">
        <v>0</v>
      </c>
      <c r="AH1" s="1" t="s">
        <v>1</v>
      </c>
      <c r="AN1" s="1" t="s">
        <v>2</v>
      </c>
    </row>
    <row r="2" ht="13.5" thickBot="1"/>
    <row r="3" spans="1:44" ht="12.75">
      <c r="A3" s="2"/>
      <c r="B3" s="3"/>
      <c r="C3" s="3"/>
      <c r="D3" s="53"/>
      <c r="E3" s="20"/>
      <c r="F3" s="20"/>
      <c r="G3" s="20"/>
      <c r="H3" s="21"/>
      <c r="I3" s="54" t="s">
        <v>3</v>
      </c>
      <c r="J3" s="55"/>
      <c r="K3" s="55"/>
      <c r="L3" s="55"/>
      <c r="M3" s="55"/>
      <c r="N3" s="55"/>
      <c r="O3" s="56"/>
      <c r="P3" s="48" t="s">
        <v>4</v>
      </c>
      <c r="Q3" s="48"/>
      <c r="R3" s="48"/>
      <c r="S3" s="48"/>
      <c r="T3" s="49"/>
      <c r="U3" s="50" t="s">
        <v>5</v>
      </c>
      <c r="V3" s="51"/>
      <c r="W3" s="51"/>
      <c r="X3" s="51"/>
      <c r="Y3" s="52"/>
      <c r="Z3" s="46" t="s">
        <v>2</v>
      </c>
      <c r="AA3" s="47"/>
      <c r="AB3" s="46" t="s">
        <v>6</v>
      </c>
      <c r="AC3" s="47"/>
      <c r="AD3" s="46" t="s">
        <v>7</v>
      </c>
      <c r="AE3" s="47"/>
      <c r="AH3" s="2"/>
      <c r="AI3" s="3"/>
      <c r="AJ3" s="3"/>
      <c r="AK3" s="46" t="s">
        <v>1</v>
      </c>
      <c r="AL3" s="47"/>
      <c r="AN3" s="2"/>
      <c r="AO3" s="3"/>
      <c r="AP3" s="3"/>
      <c r="AQ3" s="46" t="s">
        <v>2</v>
      </c>
      <c r="AR3" s="47"/>
    </row>
    <row r="4" spans="1:44" s="12" customFormat="1" ht="12.75">
      <c r="A4" s="4"/>
      <c r="B4" s="5"/>
      <c r="C4" s="5"/>
      <c r="D4" s="59" t="s">
        <v>8</v>
      </c>
      <c r="E4" s="59"/>
      <c r="F4" s="59" t="s">
        <v>9</v>
      </c>
      <c r="G4" s="59"/>
      <c r="H4" s="6"/>
      <c r="I4" s="58" t="s">
        <v>10</v>
      </c>
      <c r="J4" s="58"/>
      <c r="K4" s="58" t="s">
        <v>11</v>
      </c>
      <c r="L4" s="58"/>
      <c r="M4" s="58" t="s">
        <v>12</v>
      </c>
      <c r="N4" s="58"/>
      <c r="O4" s="7"/>
      <c r="P4" s="57" t="s">
        <v>13</v>
      </c>
      <c r="Q4" s="57"/>
      <c r="R4" s="57" t="s">
        <v>14</v>
      </c>
      <c r="S4" s="57"/>
      <c r="T4" s="8"/>
      <c r="U4" s="9" t="s">
        <v>15</v>
      </c>
      <c r="V4" s="9" t="s">
        <v>16</v>
      </c>
      <c r="W4" s="9" t="s">
        <v>17</v>
      </c>
      <c r="X4" s="10" t="s">
        <v>18</v>
      </c>
      <c r="Y4" s="10"/>
      <c r="Z4" s="4" t="s">
        <v>19</v>
      </c>
      <c r="AA4" s="11"/>
      <c r="AB4" s="4" t="s">
        <v>20</v>
      </c>
      <c r="AC4" s="11"/>
      <c r="AD4" s="4" t="s">
        <v>20</v>
      </c>
      <c r="AE4" s="11"/>
      <c r="AH4" s="4"/>
      <c r="AI4" s="5"/>
      <c r="AJ4" s="5"/>
      <c r="AK4" s="4" t="s">
        <v>20</v>
      </c>
      <c r="AL4" s="11"/>
      <c r="AN4" s="4"/>
      <c r="AO4" s="5"/>
      <c r="AP4" s="5"/>
      <c r="AQ4" s="4" t="s">
        <v>19</v>
      </c>
      <c r="AR4" s="11"/>
    </row>
    <row r="5" spans="1:44" ht="13.5" thickBot="1">
      <c r="A5" s="13"/>
      <c r="B5" s="14"/>
      <c r="C5" s="14"/>
      <c r="D5" s="15" t="s">
        <v>21</v>
      </c>
      <c r="E5" s="15" t="s">
        <v>22</v>
      </c>
      <c r="F5" s="15" t="s">
        <v>21</v>
      </c>
      <c r="G5" s="15" t="s">
        <v>22</v>
      </c>
      <c r="H5" s="15" t="s">
        <v>23</v>
      </c>
      <c r="I5" s="16" t="s">
        <v>21</v>
      </c>
      <c r="J5" s="16" t="s">
        <v>22</v>
      </c>
      <c r="K5" s="16" t="s">
        <v>21</v>
      </c>
      <c r="L5" s="16" t="s">
        <v>22</v>
      </c>
      <c r="M5" s="16" t="s">
        <v>21</v>
      </c>
      <c r="N5" s="16" t="s">
        <v>22</v>
      </c>
      <c r="O5" s="16" t="s">
        <v>23</v>
      </c>
      <c r="P5" s="17" t="s">
        <v>21</v>
      </c>
      <c r="Q5" s="17" t="s">
        <v>22</v>
      </c>
      <c r="R5" s="17" t="s">
        <v>21</v>
      </c>
      <c r="S5" s="17" t="s">
        <v>22</v>
      </c>
      <c r="T5" s="17" t="s">
        <v>23</v>
      </c>
      <c r="U5" s="18" t="s">
        <v>21</v>
      </c>
      <c r="V5" s="18" t="s">
        <v>21</v>
      </c>
      <c r="W5" s="18" t="s">
        <v>21</v>
      </c>
      <c r="X5" s="18" t="s">
        <v>21</v>
      </c>
      <c r="Y5" s="18" t="s">
        <v>22</v>
      </c>
      <c r="Z5" s="19" t="s">
        <v>24</v>
      </c>
      <c r="AA5" s="22" t="s">
        <v>25</v>
      </c>
      <c r="AB5" s="19" t="s">
        <v>24</v>
      </c>
      <c r="AC5" s="23" t="s">
        <v>25</v>
      </c>
      <c r="AD5" s="19" t="s">
        <v>24</v>
      </c>
      <c r="AE5" s="23" t="s">
        <v>25</v>
      </c>
      <c r="AH5" s="13"/>
      <c r="AI5" s="14"/>
      <c r="AJ5" s="14"/>
      <c r="AK5" s="19" t="s">
        <v>24</v>
      </c>
      <c r="AL5" s="23" t="s">
        <v>25</v>
      </c>
      <c r="AN5" s="13"/>
      <c r="AO5" s="14"/>
      <c r="AP5" s="14"/>
      <c r="AQ5" s="19" t="s">
        <v>24</v>
      </c>
      <c r="AR5" s="22" t="s">
        <v>25</v>
      </c>
    </row>
    <row r="6" spans="1:44" ht="12.75">
      <c r="A6" s="24">
        <v>1</v>
      </c>
      <c r="B6" s="25" t="s">
        <v>26</v>
      </c>
      <c r="C6" s="25" t="s">
        <v>27</v>
      </c>
      <c r="D6" s="26">
        <v>83</v>
      </c>
      <c r="E6" s="27">
        <f aca="true" t="shared" si="0" ref="E6:E46">SUM(D$48-D6/D$49)</f>
        <v>7.85</v>
      </c>
      <c r="F6" s="28">
        <v>2</v>
      </c>
      <c r="G6" s="27">
        <f aca="true" t="shared" si="1" ref="G6:G46">SUM((F$48-F6)/F$49)</f>
        <v>9.5</v>
      </c>
      <c r="H6" s="29">
        <f>LARGE((C6,E6,G6),1)</f>
        <v>9.5</v>
      </c>
      <c r="I6" s="26">
        <v>875</v>
      </c>
      <c r="J6" s="27">
        <f aca="true" t="shared" si="2" ref="J6:J46">SUM(I$48-I6)/I$49</f>
        <v>8.125</v>
      </c>
      <c r="K6" s="26">
        <v>263</v>
      </c>
      <c r="L6" s="27">
        <f aca="true" t="shared" si="3" ref="L6:L46">SUM(K$48-K6)/K$49</f>
        <v>6.675</v>
      </c>
      <c r="M6" s="28">
        <v>2</v>
      </c>
      <c r="N6" s="27">
        <f aca="true" t="shared" si="4" ref="N6:N46">SUM((M$48-M6)/M$49)</f>
        <v>9.5</v>
      </c>
      <c r="O6" s="29">
        <f>LARGE((J6,L6,N6),1)</f>
        <v>9.5</v>
      </c>
      <c r="P6" s="26">
        <v>22.4</v>
      </c>
      <c r="Q6" s="27">
        <f aca="true" t="shared" si="5" ref="Q6:Q46">SUM(P6)/P$48</f>
        <v>7.225806451612902</v>
      </c>
      <c r="R6" s="26">
        <v>36.2</v>
      </c>
      <c r="S6" s="27">
        <f aca="true" t="shared" si="6" ref="S6:S46">SUM(R6-R$47)/R$48</f>
        <v>9.066666666666668</v>
      </c>
      <c r="T6" s="29">
        <f>LARGE((Q6,S6),1)</f>
        <v>9.066666666666668</v>
      </c>
      <c r="U6" s="26">
        <v>9.75</v>
      </c>
      <c r="V6" s="26">
        <v>8.75</v>
      </c>
      <c r="W6" s="26">
        <v>8.5</v>
      </c>
      <c r="X6" s="26">
        <v>10</v>
      </c>
      <c r="Y6" s="27">
        <f aca="true" t="shared" si="7" ref="Y6:Y46">SUM(U6:X6)</f>
        <v>37</v>
      </c>
      <c r="Z6" s="30">
        <v>76.44247311827957</v>
      </c>
      <c r="AA6" s="31">
        <v>1</v>
      </c>
      <c r="AB6" s="30">
        <v>37</v>
      </c>
      <c r="AC6" s="31">
        <v>9</v>
      </c>
      <c r="AD6" s="30">
        <v>65.06666666666666</v>
      </c>
      <c r="AE6" s="31">
        <v>1</v>
      </c>
      <c r="AH6" s="24">
        <v>1</v>
      </c>
      <c r="AI6" s="32" t="s">
        <v>28</v>
      </c>
      <c r="AJ6" s="32" t="s">
        <v>29</v>
      </c>
      <c r="AK6" s="33">
        <v>39.75</v>
      </c>
      <c r="AL6" s="34">
        <v>1</v>
      </c>
      <c r="AN6" s="24">
        <v>1</v>
      </c>
      <c r="AO6" s="32" t="s">
        <v>26</v>
      </c>
      <c r="AP6" s="32" t="s">
        <v>27</v>
      </c>
      <c r="AQ6" s="35">
        <v>76.44247311827957</v>
      </c>
      <c r="AR6" s="34">
        <v>1</v>
      </c>
    </row>
    <row r="7" spans="1:44" ht="12.75">
      <c r="A7" s="24">
        <v>2</v>
      </c>
      <c r="B7" s="25" t="s">
        <v>30</v>
      </c>
      <c r="C7" s="25" t="s">
        <v>31</v>
      </c>
      <c r="D7" s="26">
        <f>SUM(D$47)</f>
        <v>240</v>
      </c>
      <c r="E7" s="27">
        <f t="shared" si="0"/>
        <v>0</v>
      </c>
      <c r="F7" s="28">
        <v>3</v>
      </c>
      <c r="G7" s="27">
        <f t="shared" si="1"/>
        <v>9</v>
      </c>
      <c r="H7" s="29">
        <f>LARGE((C7,E7,G7),1)</f>
        <v>9</v>
      </c>
      <c r="I7" s="26">
        <v>1740</v>
      </c>
      <c r="J7" s="27">
        <f t="shared" si="2"/>
        <v>3.8</v>
      </c>
      <c r="K7" s="26">
        <v>175</v>
      </c>
      <c r="L7" s="27">
        <f t="shared" si="3"/>
        <v>8.875</v>
      </c>
      <c r="M7" s="28">
        <v>1</v>
      </c>
      <c r="N7" s="27">
        <f t="shared" si="4"/>
        <v>10</v>
      </c>
      <c r="O7" s="29">
        <f>LARGE((J7,L7,N7),1)</f>
        <v>10</v>
      </c>
      <c r="P7" s="26">
        <v>19.05</v>
      </c>
      <c r="Q7" s="27">
        <f t="shared" si="5"/>
        <v>6.145161290322581</v>
      </c>
      <c r="R7" s="26">
        <v>9</v>
      </c>
      <c r="S7" s="27">
        <f t="shared" si="6"/>
        <v>0</v>
      </c>
      <c r="T7" s="29">
        <f>LARGE((Q7,S7),1)</f>
        <v>6.145161290322581</v>
      </c>
      <c r="U7" s="26">
        <v>8.5</v>
      </c>
      <c r="V7" s="26">
        <v>9.75</v>
      </c>
      <c r="W7" s="26">
        <v>8.75</v>
      </c>
      <c r="X7" s="26">
        <v>10</v>
      </c>
      <c r="Y7" s="27">
        <f t="shared" si="7"/>
        <v>37</v>
      </c>
      <c r="Z7" s="30">
        <v>56.320161290322574</v>
      </c>
      <c r="AA7" s="31">
        <v>6</v>
      </c>
      <c r="AB7" s="27">
        <v>37</v>
      </c>
      <c r="AC7" s="31">
        <v>9</v>
      </c>
      <c r="AD7" s="30">
        <v>62.145161290322584</v>
      </c>
      <c r="AE7" s="31">
        <v>2</v>
      </c>
      <c r="AH7" s="24">
        <v>2</v>
      </c>
      <c r="AI7" s="32" t="s">
        <v>32</v>
      </c>
      <c r="AJ7" s="32" t="s">
        <v>33</v>
      </c>
      <c r="AK7" s="33">
        <v>38.75</v>
      </c>
      <c r="AL7" s="34">
        <v>2</v>
      </c>
      <c r="AN7" s="24">
        <v>2</v>
      </c>
      <c r="AO7" s="25" t="s">
        <v>34</v>
      </c>
      <c r="AP7" s="25" t="s">
        <v>35</v>
      </c>
      <c r="AQ7" s="30">
        <v>66.9891935483871</v>
      </c>
      <c r="AR7" s="31">
        <v>2</v>
      </c>
    </row>
    <row r="8" spans="1:44" ht="12.75">
      <c r="A8" s="24">
        <v>3</v>
      </c>
      <c r="B8" s="25" t="s">
        <v>36</v>
      </c>
      <c r="C8" s="25" t="s">
        <v>37</v>
      </c>
      <c r="D8" s="26">
        <v>127</v>
      </c>
      <c r="E8" s="27">
        <f t="shared" si="0"/>
        <v>5.65</v>
      </c>
      <c r="F8" s="28">
        <v>21</v>
      </c>
      <c r="G8" s="27">
        <f t="shared" si="1"/>
        <v>0</v>
      </c>
      <c r="H8" s="29">
        <f>LARGE((C8,E8,G8),1)</f>
        <v>5.65</v>
      </c>
      <c r="I8" s="26">
        <v>778</v>
      </c>
      <c r="J8" s="27">
        <f t="shared" si="2"/>
        <v>8.61</v>
      </c>
      <c r="K8" s="26">
        <v>234</v>
      </c>
      <c r="L8" s="27">
        <f t="shared" si="3"/>
        <v>7.4</v>
      </c>
      <c r="M8" s="28">
        <v>3</v>
      </c>
      <c r="N8" s="27">
        <f t="shared" si="4"/>
        <v>9</v>
      </c>
      <c r="O8" s="29">
        <f>LARGE((J8,L8,N8),1)</f>
        <v>9</v>
      </c>
      <c r="P8" s="26">
        <v>14.85</v>
      </c>
      <c r="Q8" s="27">
        <f t="shared" si="5"/>
        <v>4.790322580645161</v>
      </c>
      <c r="R8" s="26">
        <v>33.05</v>
      </c>
      <c r="S8" s="27">
        <f t="shared" si="6"/>
        <v>8.016666666666666</v>
      </c>
      <c r="T8" s="29">
        <f>LARGE((Q8,S8),1)</f>
        <v>8.016666666666666</v>
      </c>
      <c r="U8" s="26">
        <v>10</v>
      </c>
      <c r="V8" s="26">
        <v>9.75</v>
      </c>
      <c r="W8" s="26">
        <v>10</v>
      </c>
      <c r="X8" s="26">
        <v>8.5</v>
      </c>
      <c r="Y8" s="27">
        <f t="shared" si="7"/>
        <v>38.25</v>
      </c>
      <c r="Z8" s="30">
        <v>62.59198924731182</v>
      </c>
      <c r="AA8" s="31">
        <v>3</v>
      </c>
      <c r="AB8" s="27">
        <v>38.25</v>
      </c>
      <c r="AC8" s="31">
        <v>3</v>
      </c>
      <c r="AD8" s="30">
        <v>60.916666666666664</v>
      </c>
      <c r="AE8" s="31">
        <v>3</v>
      </c>
      <c r="AH8" s="24">
        <v>3</v>
      </c>
      <c r="AI8" s="32" t="s">
        <v>34</v>
      </c>
      <c r="AJ8" s="32" t="s">
        <v>35</v>
      </c>
      <c r="AK8" s="33">
        <v>38.25</v>
      </c>
      <c r="AL8" s="34">
        <v>3</v>
      </c>
      <c r="AN8" s="24">
        <v>3</v>
      </c>
      <c r="AO8" s="32" t="s">
        <v>36</v>
      </c>
      <c r="AP8" s="32" t="s">
        <v>37</v>
      </c>
      <c r="AQ8" s="35">
        <v>62.59198924731182</v>
      </c>
      <c r="AR8" s="34">
        <v>3</v>
      </c>
    </row>
    <row r="9" spans="1:44" ht="12.75">
      <c r="A9" s="24">
        <v>4</v>
      </c>
      <c r="B9" s="32" t="s">
        <v>38</v>
      </c>
      <c r="C9" s="32" t="s">
        <v>39</v>
      </c>
      <c r="D9" s="36">
        <v>80</v>
      </c>
      <c r="E9" s="37">
        <f t="shared" si="0"/>
        <v>8</v>
      </c>
      <c r="F9" s="38">
        <v>21</v>
      </c>
      <c r="G9" s="37">
        <f t="shared" si="1"/>
        <v>0</v>
      </c>
      <c r="H9" s="39">
        <f>LARGE((C9,E9,G9),1)</f>
        <v>8</v>
      </c>
      <c r="I9" s="36">
        <v>800</v>
      </c>
      <c r="J9" s="40">
        <f t="shared" si="2"/>
        <v>8.5</v>
      </c>
      <c r="K9" s="36">
        <f>SUM(K$48)</f>
        <v>530</v>
      </c>
      <c r="L9" s="40">
        <f t="shared" si="3"/>
        <v>0</v>
      </c>
      <c r="M9" s="38">
        <v>21</v>
      </c>
      <c r="N9" s="37">
        <f t="shared" si="4"/>
        <v>0</v>
      </c>
      <c r="O9" s="39">
        <f>LARGE((J9,L9,N9),1)</f>
        <v>8.5</v>
      </c>
      <c r="P9" s="36"/>
      <c r="Q9" s="40">
        <f t="shared" si="5"/>
        <v>0</v>
      </c>
      <c r="R9" s="36">
        <v>33.35</v>
      </c>
      <c r="S9" s="40">
        <f t="shared" si="6"/>
        <v>8.116666666666667</v>
      </c>
      <c r="T9" s="39">
        <f>LARGE((Q9,S9),1)</f>
        <v>8.116666666666667</v>
      </c>
      <c r="U9" s="36">
        <v>8.75</v>
      </c>
      <c r="V9" s="36">
        <v>8.5</v>
      </c>
      <c r="W9" s="36">
        <v>8.75</v>
      </c>
      <c r="X9" s="36">
        <v>9.75</v>
      </c>
      <c r="Y9" s="37">
        <f t="shared" si="7"/>
        <v>35.75</v>
      </c>
      <c r="Z9" s="35">
        <v>42.49166666666667</v>
      </c>
      <c r="AA9" s="34">
        <v>13</v>
      </c>
      <c r="AB9" s="40">
        <v>35.75</v>
      </c>
      <c r="AC9" s="34">
        <v>17</v>
      </c>
      <c r="AD9" s="35">
        <v>60.36666666666667</v>
      </c>
      <c r="AE9" s="34">
        <v>4</v>
      </c>
      <c r="AH9" s="24">
        <v>4</v>
      </c>
      <c r="AI9" s="32" t="s">
        <v>36</v>
      </c>
      <c r="AJ9" s="32" t="s">
        <v>37</v>
      </c>
      <c r="AK9" s="33">
        <v>38.25</v>
      </c>
      <c r="AL9" s="34">
        <v>3</v>
      </c>
      <c r="AN9" s="24">
        <v>4</v>
      </c>
      <c r="AO9" s="32" t="s">
        <v>40</v>
      </c>
      <c r="AP9" s="32" t="s">
        <v>41</v>
      </c>
      <c r="AQ9" s="35">
        <v>58.92693548387097</v>
      </c>
      <c r="AR9" s="34">
        <v>4</v>
      </c>
    </row>
    <row r="10" spans="1:44" ht="12.75">
      <c r="A10" s="24">
        <v>5</v>
      </c>
      <c r="B10" s="32" t="s">
        <v>40</v>
      </c>
      <c r="C10" s="32" t="s">
        <v>41</v>
      </c>
      <c r="D10" s="36">
        <v>101</v>
      </c>
      <c r="E10" s="37">
        <f t="shared" si="0"/>
        <v>6.95</v>
      </c>
      <c r="F10" s="38">
        <v>3</v>
      </c>
      <c r="G10" s="37">
        <f t="shared" si="1"/>
        <v>9</v>
      </c>
      <c r="H10" s="39">
        <f>LARGE((C10,E10,G10),1)</f>
        <v>9</v>
      </c>
      <c r="I10" s="36">
        <v>1545</v>
      </c>
      <c r="J10" s="40">
        <f t="shared" si="2"/>
        <v>4.775</v>
      </c>
      <c r="K10" s="36">
        <v>156</v>
      </c>
      <c r="L10" s="40">
        <f t="shared" si="3"/>
        <v>9.35</v>
      </c>
      <c r="M10" s="38">
        <v>21</v>
      </c>
      <c r="N10" s="37">
        <f t="shared" si="4"/>
        <v>0</v>
      </c>
      <c r="O10" s="39">
        <f>LARGE((J10,L10,N10),1)</f>
        <v>9.35</v>
      </c>
      <c r="P10" s="36">
        <v>17.8</v>
      </c>
      <c r="Q10" s="40">
        <f t="shared" si="5"/>
        <v>5.741935483870968</v>
      </c>
      <c r="R10" s="36">
        <v>24.33</v>
      </c>
      <c r="S10" s="40">
        <f t="shared" si="6"/>
        <v>5.109999999999999</v>
      </c>
      <c r="T10" s="39">
        <f>LARGE((Q10,S10),1)</f>
        <v>5.741935483870968</v>
      </c>
      <c r="U10" s="36">
        <v>8.5</v>
      </c>
      <c r="V10" s="36">
        <v>10</v>
      </c>
      <c r="W10" s="36">
        <v>8.75</v>
      </c>
      <c r="X10" s="36">
        <v>8.75</v>
      </c>
      <c r="Y10" s="37">
        <f t="shared" si="7"/>
        <v>36</v>
      </c>
      <c r="Z10" s="35">
        <v>58.92693548387097</v>
      </c>
      <c r="AA10" s="34">
        <v>4</v>
      </c>
      <c r="AB10" s="40">
        <v>36</v>
      </c>
      <c r="AC10" s="34">
        <v>16</v>
      </c>
      <c r="AD10" s="35">
        <v>60.09193548387097</v>
      </c>
      <c r="AE10" s="34">
        <v>5</v>
      </c>
      <c r="AH10" s="24">
        <v>5</v>
      </c>
      <c r="AI10" s="32" t="s">
        <v>42</v>
      </c>
      <c r="AJ10" s="32" t="s">
        <v>43</v>
      </c>
      <c r="AK10" s="33">
        <v>38</v>
      </c>
      <c r="AL10" s="34">
        <v>5</v>
      </c>
      <c r="AN10" s="24">
        <v>5</v>
      </c>
      <c r="AO10" s="32" t="s">
        <v>44</v>
      </c>
      <c r="AP10" s="32" t="s">
        <v>45</v>
      </c>
      <c r="AQ10" s="35">
        <v>58.74193548387096</v>
      </c>
      <c r="AR10" s="34">
        <v>5</v>
      </c>
    </row>
    <row r="11" spans="1:44" ht="12.75">
      <c r="A11" s="24">
        <v>6</v>
      </c>
      <c r="B11" s="32" t="s">
        <v>34</v>
      </c>
      <c r="C11" s="32" t="s">
        <v>35</v>
      </c>
      <c r="D11" s="36">
        <v>117</v>
      </c>
      <c r="E11" s="37">
        <f t="shared" si="0"/>
        <v>6.15</v>
      </c>
      <c r="F11" s="38">
        <v>9</v>
      </c>
      <c r="G11" s="37">
        <f t="shared" si="1"/>
        <v>6</v>
      </c>
      <c r="H11" s="39">
        <f>LARGE((C11,E11,G11),1)</f>
        <v>6.15</v>
      </c>
      <c r="I11" s="36">
        <v>872</v>
      </c>
      <c r="J11" s="40">
        <f t="shared" si="2"/>
        <v>8.14</v>
      </c>
      <c r="K11" s="36">
        <v>230</v>
      </c>
      <c r="L11" s="40">
        <f t="shared" si="3"/>
        <v>7.5</v>
      </c>
      <c r="M11" s="38">
        <v>5</v>
      </c>
      <c r="N11" s="37">
        <f t="shared" si="4"/>
        <v>8</v>
      </c>
      <c r="O11" s="39">
        <f>LARGE((J11,L11,N11),1)</f>
        <v>8.14</v>
      </c>
      <c r="P11" s="36">
        <v>14.8</v>
      </c>
      <c r="Q11" s="40">
        <f t="shared" si="5"/>
        <v>4.774193548387097</v>
      </c>
      <c r="R11" s="36">
        <v>30.9</v>
      </c>
      <c r="S11" s="40">
        <f t="shared" si="6"/>
        <v>7.3</v>
      </c>
      <c r="T11" s="39">
        <f>LARGE((Q11,S11),1)</f>
        <v>7.3</v>
      </c>
      <c r="U11" s="36">
        <v>9.75</v>
      </c>
      <c r="V11" s="36">
        <v>8.75</v>
      </c>
      <c r="W11" s="36">
        <v>10</v>
      </c>
      <c r="X11" s="36">
        <v>9.75</v>
      </c>
      <c r="Y11" s="37">
        <f t="shared" si="7"/>
        <v>38.25</v>
      </c>
      <c r="Z11" s="35">
        <v>66.9891935483871</v>
      </c>
      <c r="AA11" s="34">
        <v>2</v>
      </c>
      <c r="AB11" s="40">
        <v>38.25</v>
      </c>
      <c r="AC11" s="34">
        <v>3</v>
      </c>
      <c r="AD11" s="35">
        <v>59.84</v>
      </c>
      <c r="AE11" s="34">
        <v>6</v>
      </c>
      <c r="AH11" s="24">
        <v>6</v>
      </c>
      <c r="AI11" s="32" t="s">
        <v>32</v>
      </c>
      <c r="AJ11" s="32" t="s">
        <v>46</v>
      </c>
      <c r="AK11" s="33">
        <v>37.25</v>
      </c>
      <c r="AL11" s="34">
        <v>6</v>
      </c>
      <c r="AN11" s="24">
        <v>6</v>
      </c>
      <c r="AO11" s="32" t="s">
        <v>30</v>
      </c>
      <c r="AP11" s="32" t="s">
        <v>31</v>
      </c>
      <c r="AQ11" s="35">
        <v>56.320161290322574</v>
      </c>
      <c r="AR11" s="34">
        <v>6</v>
      </c>
    </row>
    <row r="12" spans="1:44" ht="12.75">
      <c r="A12" s="24">
        <v>7</v>
      </c>
      <c r="B12" s="32" t="s">
        <v>44</v>
      </c>
      <c r="C12" s="32" t="s">
        <v>45</v>
      </c>
      <c r="D12" s="36">
        <v>99</v>
      </c>
      <c r="E12" s="37">
        <f t="shared" si="0"/>
        <v>7.05</v>
      </c>
      <c r="F12" s="38">
        <v>9</v>
      </c>
      <c r="G12" s="37">
        <f t="shared" si="1"/>
        <v>6</v>
      </c>
      <c r="H12" s="39">
        <f>LARGE((C12,E12,G12),1)</f>
        <v>7.05</v>
      </c>
      <c r="I12" s="36">
        <f>SUM(I$48)</f>
        <v>2500</v>
      </c>
      <c r="J12" s="40">
        <f t="shared" si="2"/>
        <v>0</v>
      </c>
      <c r="K12" s="36">
        <v>208</v>
      </c>
      <c r="L12" s="40">
        <f t="shared" si="3"/>
        <v>8.05</v>
      </c>
      <c r="M12" s="38">
        <v>9</v>
      </c>
      <c r="N12" s="37">
        <f t="shared" si="4"/>
        <v>6</v>
      </c>
      <c r="O12" s="39">
        <f>LARGE((J12,L12,N12),1)</f>
        <v>8.05</v>
      </c>
      <c r="P12" s="36">
        <v>24</v>
      </c>
      <c r="Q12" s="40">
        <f t="shared" si="5"/>
        <v>7.741935483870967</v>
      </c>
      <c r="R12" s="36">
        <v>27.45</v>
      </c>
      <c r="S12" s="40">
        <f t="shared" si="6"/>
        <v>6.1499999999999995</v>
      </c>
      <c r="T12" s="39">
        <f>LARGE((Q12,S12),1)</f>
        <v>7.741935483870967</v>
      </c>
      <c r="U12" s="36">
        <v>9.75</v>
      </c>
      <c r="V12" s="36">
        <v>8.5</v>
      </c>
      <c r="W12" s="36">
        <v>8.5</v>
      </c>
      <c r="X12" s="36">
        <v>8.75</v>
      </c>
      <c r="Y12" s="37">
        <f t="shared" si="7"/>
        <v>35.5</v>
      </c>
      <c r="Z12" s="35">
        <v>58.74193548387096</v>
      </c>
      <c r="AA12" s="34">
        <v>5</v>
      </c>
      <c r="AB12" s="40">
        <v>35.5</v>
      </c>
      <c r="AC12" s="34">
        <v>18</v>
      </c>
      <c r="AD12" s="35">
        <v>58.34193548387097</v>
      </c>
      <c r="AE12" s="34">
        <v>7</v>
      </c>
      <c r="AH12" s="24">
        <v>7</v>
      </c>
      <c r="AI12" s="32" t="s">
        <v>47</v>
      </c>
      <c r="AJ12" s="32" t="s">
        <v>48</v>
      </c>
      <c r="AK12" s="33">
        <v>37.25</v>
      </c>
      <c r="AL12" s="34">
        <v>6</v>
      </c>
      <c r="AN12" s="24">
        <v>7</v>
      </c>
      <c r="AO12" s="32" t="s">
        <v>47</v>
      </c>
      <c r="AP12" s="32" t="s">
        <v>48</v>
      </c>
      <c r="AQ12" s="35">
        <v>54.89</v>
      </c>
      <c r="AR12" s="34">
        <v>7</v>
      </c>
    </row>
    <row r="13" spans="1:44" ht="12.75">
      <c r="A13" s="24">
        <v>8</v>
      </c>
      <c r="B13" s="32" t="s">
        <v>49</v>
      </c>
      <c r="C13" s="32" t="s">
        <v>35</v>
      </c>
      <c r="D13" s="36">
        <v>104</v>
      </c>
      <c r="E13" s="37">
        <f t="shared" si="0"/>
        <v>6.8</v>
      </c>
      <c r="F13" s="38">
        <v>21</v>
      </c>
      <c r="G13" s="37">
        <f t="shared" si="1"/>
        <v>0</v>
      </c>
      <c r="H13" s="39">
        <f>LARGE((C13,E13,G13),1)</f>
        <v>6.8</v>
      </c>
      <c r="I13" s="36">
        <v>1507</v>
      </c>
      <c r="J13" s="40">
        <f t="shared" si="2"/>
        <v>4.965</v>
      </c>
      <c r="K13" s="36">
        <v>256</v>
      </c>
      <c r="L13" s="40">
        <f t="shared" si="3"/>
        <v>6.85</v>
      </c>
      <c r="M13" s="38">
        <v>9</v>
      </c>
      <c r="N13" s="37">
        <f t="shared" si="4"/>
        <v>6</v>
      </c>
      <c r="O13" s="39">
        <f>LARGE((J13,L13,N13),1)</f>
        <v>6.85</v>
      </c>
      <c r="P13" s="36">
        <v>27.6</v>
      </c>
      <c r="Q13" s="40">
        <f t="shared" si="5"/>
        <v>8.903225806451614</v>
      </c>
      <c r="R13" s="36">
        <v>9</v>
      </c>
      <c r="S13" s="40">
        <f t="shared" si="6"/>
        <v>0</v>
      </c>
      <c r="T13" s="39">
        <f>LARGE((Q13,S13),1)</f>
        <v>8.903225806451614</v>
      </c>
      <c r="U13" s="36">
        <v>8.75</v>
      </c>
      <c r="V13" s="36">
        <v>9.75</v>
      </c>
      <c r="W13" s="36">
        <v>8.5</v>
      </c>
      <c r="X13" s="36">
        <v>8.5</v>
      </c>
      <c r="Y13" s="37">
        <f t="shared" si="7"/>
        <v>35.5</v>
      </c>
      <c r="Z13" s="35">
        <v>51.26822580645161</v>
      </c>
      <c r="AA13" s="34">
        <v>9</v>
      </c>
      <c r="AB13" s="40">
        <v>35.5</v>
      </c>
      <c r="AC13" s="34">
        <v>18</v>
      </c>
      <c r="AD13" s="35">
        <v>58.053225806451614</v>
      </c>
      <c r="AE13" s="34">
        <v>8</v>
      </c>
      <c r="AH13" s="24">
        <v>8</v>
      </c>
      <c r="AI13" s="32" t="s">
        <v>50</v>
      </c>
      <c r="AJ13" s="32" t="s">
        <v>51</v>
      </c>
      <c r="AK13" s="33">
        <v>37.25</v>
      </c>
      <c r="AL13" s="34">
        <v>6</v>
      </c>
      <c r="AN13" s="24">
        <v>8</v>
      </c>
      <c r="AO13" s="32" t="s">
        <v>50</v>
      </c>
      <c r="AP13" s="32" t="s">
        <v>51</v>
      </c>
      <c r="AQ13" s="35">
        <v>54.01838709677419</v>
      </c>
      <c r="AR13" s="34">
        <v>8</v>
      </c>
    </row>
    <row r="14" spans="1:44" ht="12.75">
      <c r="A14" s="24">
        <v>9</v>
      </c>
      <c r="B14" s="32" t="s">
        <v>50</v>
      </c>
      <c r="C14" s="32" t="s">
        <v>51</v>
      </c>
      <c r="D14" s="36">
        <v>159</v>
      </c>
      <c r="E14" s="37">
        <f t="shared" si="0"/>
        <v>4.05</v>
      </c>
      <c r="F14" s="38">
        <v>9</v>
      </c>
      <c r="G14" s="37">
        <f t="shared" si="1"/>
        <v>6</v>
      </c>
      <c r="H14" s="39">
        <f>LARGE((C14,E14,G14),1)</f>
        <v>6</v>
      </c>
      <c r="I14" s="36">
        <v>896</v>
      </c>
      <c r="J14" s="40">
        <f t="shared" si="2"/>
        <v>8.02</v>
      </c>
      <c r="K14" s="36">
        <v>239</v>
      </c>
      <c r="L14" s="40">
        <f t="shared" si="3"/>
        <v>7.275</v>
      </c>
      <c r="M14" s="38">
        <v>13</v>
      </c>
      <c r="N14" s="37">
        <f t="shared" si="4"/>
        <v>4</v>
      </c>
      <c r="O14" s="39">
        <f>LARGE((J14,L14,N14),1)</f>
        <v>8.02</v>
      </c>
      <c r="P14" s="36">
        <v>18.75</v>
      </c>
      <c r="Q14" s="40">
        <f t="shared" si="5"/>
        <v>6.048387096774193</v>
      </c>
      <c r="R14" s="36">
        <v>9</v>
      </c>
      <c r="S14" s="40">
        <f t="shared" si="6"/>
        <v>0</v>
      </c>
      <c r="T14" s="39">
        <f>LARGE((Q14,S14),1)</f>
        <v>6.048387096774193</v>
      </c>
      <c r="U14" s="36">
        <v>10</v>
      </c>
      <c r="V14" s="36">
        <v>8.75</v>
      </c>
      <c r="W14" s="36">
        <v>9.75</v>
      </c>
      <c r="X14" s="36">
        <v>8.75</v>
      </c>
      <c r="Y14" s="37">
        <f t="shared" si="7"/>
        <v>37.25</v>
      </c>
      <c r="Z14" s="35">
        <v>54.01838709677419</v>
      </c>
      <c r="AA14" s="34">
        <v>8</v>
      </c>
      <c r="AB14" s="40">
        <v>37.25</v>
      </c>
      <c r="AC14" s="34">
        <v>6</v>
      </c>
      <c r="AD14" s="35">
        <v>57.31838709677419</v>
      </c>
      <c r="AE14" s="34">
        <v>9</v>
      </c>
      <c r="AH14" s="24">
        <v>9</v>
      </c>
      <c r="AI14" s="32" t="s">
        <v>40</v>
      </c>
      <c r="AJ14" s="32" t="s">
        <v>52</v>
      </c>
      <c r="AK14" s="33">
        <v>37</v>
      </c>
      <c r="AL14" s="34">
        <v>9</v>
      </c>
      <c r="AN14" s="24">
        <v>9</v>
      </c>
      <c r="AO14" s="32" t="s">
        <v>49</v>
      </c>
      <c r="AP14" s="32" t="s">
        <v>35</v>
      </c>
      <c r="AQ14" s="35">
        <v>51.26822580645161</v>
      </c>
      <c r="AR14" s="34">
        <v>9</v>
      </c>
    </row>
    <row r="15" spans="1:44" ht="12.75">
      <c r="A15" s="24">
        <v>10</v>
      </c>
      <c r="B15" s="32" t="s">
        <v>53</v>
      </c>
      <c r="C15" s="32" t="s">
        <v>54</v>
      </c>
      <c r="D15" s="36">
        <f>SUM(D$47)</f>
        <v>240</v>
      </c>
      <c r="E15" s="37">
        <f t="shared" si="0"/>
        <v>0</v>
      </c>
      <c r="F15" s="38">
        <v>9</v>
      </c>
      <c r="G15" s="37">
        <f t="shared" si="1"/>
        <v>6</v>
      </c>
      <c r="H15" s="39">
        <f>LARGE((C15,E15,G15),1)</f>
        <v>6</v>
      </c>
      <c r="I15" s="36">
        <f>SUM(I$48)</f>
        <v>2500</v>
      </c>
      <c r="J15" s="40">
        <f t="shared" si="2"/>
        <v>0</v>
      </c>
      <c r="K15" s="36">
        <v>296</v>
      </c>
      <c r="L15" s="40">
        <f t="shared" si="3"/>
        <v>5.85</v>
      </c>
      <c r="M15" s="38">
        <v>21</v>
      </c>
      <c r="N15" s="37">
        <f t="shared" si="4"/>
        <v>0</v>
      </c>
      <c r="O15" s="39">
        <f>LARGE((J15,L15,N15),1)</f>
        <v>5.85</v>
      </c>
      <c r="P15" s="36"/>
      <c r="Q15" s="40">
        <f t="shared" si="5"/>
        <v>0</v>
      </c>
      <c r="R15" s="41">
        <v>33.79</v>
      </c>
      <c r="S15" s="40">
        <f t="shared" si="6"/>
        <v>8.263333333333334</v>
      </c>
      <c r="T15" s="39">
        <f>LARGE((Q15,S15),1)</f>
        <v>8.263333333333334</v>
      </c>
      <c r="U15" s="36">
        <v>8.5</v>
      </c>
      <c r="V15" s="36">
        <v>8.5</v>
      </c>
      <c r="W15" s="36">
        <v>10</v>
      </c>
      <c r="X15" s="36">
        <v>9.75</v>
      </c>
      <c r="Y15" s="37">
        <f t="shared" si="7"/>
        <v>36.75</v>
      </c>
      <c r="Z15" s="35">
        <v>38.48833333333334</v>
      </c>
      <c r="AA15" s="34">
        <v>16</v>
      </c>
      <c r="AB15" s="40">
        <v>36.75</v>
      </c>
      <c r="AC15" s="34">
        <v>13</v>
      </c>
      <c r="AD15" s="35">
        <v>56.86333333333334</v>
      </c>
      <c r="AE15" s="34">
        <v>10</v>
      </c>
      <c r="AH15" s="24">
        <v>10</v>
      </c>
      <c r="AI15" s="32" t="s">
        <v>28</v>
      </c>
      <c r="AJ15" s="32" t="s">
        <v>46</v>
      </c>
      <c r="AK15" s="33">
        <v>37</v>
      </c>
      <c r="AL15" s="34">
        <v>9</v>
      </c>
      <c r="AN15" s="24">
        <v>10</v>
      </c>
      <c r="AO15" s="32" t="s">
        <v>55</v>
      </c>
      <c r="AP15" s="32" t="s">
        <v>56</v>
      </c>
      <c r="AQ15" s="35">
        <v>49.034516129032255</v>
      </c>
      <c r="AR15" s="34">
        <v>10</v>
      </c>
    </row>
    <row r="16" spans="1:44" ht="12.75">
      <c r="A16" s="24">
        <v>11</v>
      </c>
      <c r="B16" s="25" t="s">
        <v>55</v>
      </c>
      <c r="C16" s="25" t="s">
        <v>56</v>
      </c>
      <c r="D16" s="26">
        <v>154</v>
      </c>
      <c r="E16" s="27">
        <f t="shared" si="0"/>
        <v>4.3</v>
      </c>
      <c r="F16" s="28">
        <v>21</v>
      </c>
      <c r="G16" s="27">
        <f t="shared" si="1"/>
        <v>0</v>
      </c>
      <c r="H16" s="29">
        <f>LARGE((C16,E16,G16),1)</f>
        <v>4.3</v>
      </c>
      <c r="I16" s="26">
        <v>1181</v>
      </c>
      <c r="J16" s="27">
        <f t="shared" si="2"/>
        <v>6.595</v>
      </c>
      <c r="K16" s="26">
        <v>342</v>
      </c>
      <c r="L16" s="27">
        <f t="shared" si="3"/>
        <v>4.7</v>
      </c>
      <c r="M16" s="28">
        <v>3</v>
      </c>
      <c r="N16" s="27">
        <f t="shared" si="4"/>
        <v>9</v>
      </c>
      <c r="O16" s="29">
        <f>LARGE((J16,L16,N16),1)</f>
        <v>9</v>
      </c>
      <c r="P16" s="26">
        <v>18.8</v>
      </c>
      <c r="Q16" s="27">
        <f t="shared" si="5"/>
        <v>6.064516129032258</v>
      </c>
      <c r="R16" s="26">
        <v>9</v>
      </c>
      <c r="S16" s="27">
        <f t="shared" si="6"/>
        <v>0</v>
      </c>
      <c r="T16" s="29">
        <f>LARGE((Q16,S16),1)</f>
        <v>6.064516129032258</v>
      </c>
      <c r="U16" s="26">
        <v>8.5</v>
      </c>
      <c r="V16" s="26">
        <v>8.5</v>
      </c>
      <c r="W16" s="26">
        <v>9.75</v>
      </c>
      <c r="X16" s="26">
        <v>10</v>
      </c>
      <c r="Y16" s="27">
        <f t="shared" si="7"/>
        <v>36.75</v>
      </c>
      <c r="Z16" s="30">
        <v>49.034516129032255</v>
      </c>
      <c r="AA16" s="31">
        <v>10</v>
      </c>
      <c r="AB16" s="27">
        <v>36.75</v>
      </c>
      <c r="AC16" s="31">
        <v>13</v>
      </c>
      <c r="AD16" s="30">
        <v>56.11451612903225</v>
      </c>
      <c r="AE16" s="31">
        <v>11</v>
      </c>
      <c r="AH16" s="24">
        <v>11</v>
      </c>
      <c r="AI16" s="32" t="s">
        <v>30</v>
      </c>
      <c r="AJ16" s="32" t="s">
        <v>31</v>
      </c>
      <c r="AK16" s="33">
        <v>37</v>
      </c>
      <c r="AL16" s="34">
        <v>9</v>
      </c>
      <c r="AN16" s="24">
        <v>11</v>
      </c>
      <c r="AO16" s="32" t="s">
        <v>30</v>
      </c>
      <c r="AP16" s="32" t="s">
        <v>57</v>
      </c>
      <c r="AQ16" s="35">
        <v>43.55435483870968</v>
      </c>
      <c r="AR16" s="34">
        <v>11</v>
      </c>
    </row>
    <row r="17" spans="1:44" ht="12.75">
      <c r="A17" s="24">
        <v>12</v>
      </c>
      <c r="B17" s="32" t="s">
        <v>28</v>
      </c>
      <c r="C17" s="32" t="s">
        <v>29</v>
      </c>
      <c r="D17" s="36">
        <f>SUM(D$47)</f>
        <v>240</v>
      </c>
      <c r="E17" s="37">
        <f t="shared" si="0"/>
        <v>0</v>
      </c>
      <c r="F17" s="38">
        <v>21</v>
      </c>
      <c r="G17" s="37">
        <f t="shared" si="1"/>
        <v>0</v>
      </c>
      <c r="H17" s="39">
        <f>LARGE((C17,E17,G17),1)</f>
        <v>0</v>
      </c>
      <c r="I17" s="36">
        <f>SUM(I$48)</f>
        <v>2500</v>
      </c>
      <c r="J17" s="40">
        <f t="shared" si="2"/>
        <v>0</v>
      </c>
      <c r="K17" s="36">
        <v>309</v>
      </c>
      <c r="L17" s="40">
        <f t="shared" si="3"/>
        <v>5.525</v>
      </c>
      <c r="M17" s="38">
        <v>21</v>
      </c>
      <c r="N17" s="37">
        <f t="shared" si="4"/>
        <v>0</v>
      </c>
      <c r="O17" s="39">
        <f>LARGE((J17,L17,N17),1)</f>
        <v>5.525</v>
      </c>
      <c r="P17" s="36">
        <v>30.95</v>
      </c>
      <c r="Q17" s="40">
        <f t="shared" si="5"/>
        <v>9.983870967741934</v>
      </c>
      <c r="R17" s="36">
        <v>9</v>
      </c>
      <c r="S17" s="40">
        <f t="shared" si="6"/>
        <v>0</v>
      </c>
      <c r="T17" s="39">
        <f>LARGE((Q17,S17),1)</f>
        <v>9.983870967741934</v>
      </c>
      <c r="U17" s="36">
        <v>10</v>
      </c>
      <c r="V17" s="36">
        <v>10</v>
      </c>
      <c r="W17" s="36">
        <v>9.75</v>
      </c>
      <c r="X17" s="36">
        <v>10</v>
      </c>
      <c r="Y17" s="37">
        <f t="shared" si="7"/>
        <v>39.75</v>
      </c>
      <c r="Z17" s="35">
        <v>35.383870967741935</v>
      </c>
      <c r="AA17" s="34">
        <v>17</v>
      </c>
      <c r="AB17" s="40">
        <v>39.75</v>
      </c>
      <c r="AC17" s="34">
        <v>1</v>
      </c>
      <c r="AD17" s="35">
        <v>55.258870967741935</v>
      </c>
      <c r="AE17" s="34">
        <v>12</v>
      </c>
      <c r="AH17" s="24">
        <v>12</v>
      </c>
      <c r="AI17" s="32" t="s">
        <v>26</v>
      </c>
      <c r="AJ17" s="32" t="s">
        <v>27</v>
      </c>
      <c r="AK17" s="33">
        <v>37</v>
      </c>
      <c r="AL17" s="34">
        <v>9</v>
      </c>
      <c r="AN17" s="24">
        <v>12</v>
      </c>
      <c r="AO17" s="32" t="s">
        <v>40</v>
      </c>
      <c r="AP17" s="32" t="s">
        <v>52</v>
      </c>
      <c r="AQ17" s="35">
        <v>42.68225806451613</v>
      </c>
      <c r="AR17" s="34">
        <v>12</v>
      </c>
    </row>
    <row r="18" spans="1:44" ht="12.75">
      <c r="A18" s="24">
        <v>13</v>
      </c>
      <c r="B18" s="32" t="s">
        <v>47</v>
      </c>
      <c r="C18" s="32" t="s">
        <v>48</v>
      </c>
      <c r="D18" s="36">
        <v>87</v>
      </c>
      <c r="E18" s="37">
        <f t="shared" si="0"/>
        <v>7.65</v>
      </c>
      <c r="F18" s="38">
        <v>5</v>
      </c>
      <c r="G18" s="37">
        <f t="shared" si="1"/>
        <v>8</v>
      </c>
      <c r="H18" s="39">
        <f>LARGE((C18,E18,G18),1)</f>
        <v>8</v>
      </c>
      <c r="I18" s="36">
        <v>1512</v>
      </c>
      <c r="J18" s="40">
        <f t="shared" si="2"/>
        <v>4.94</v>
      </c>
      <c r="K18" s="36">
        <v>223</v>
      </c>
      <c r="L18" s="40">
        <f t="shared" si="3"/>
        <v>7.675</v>
      </c>
      <c r="M18" s="38">
        <v>5</v>
      </c>
      <c r="N18" s="37">
        <f t="shared" si="4"/>
        <v>8</v>
      </c>
      <c r="O18" s="39">
        <f>LARGE((J18,L18,N18),1)</f>
        <v>8</v>
      </c>
      <c r="P18" s="36"/>
      <c r="Q18" s="40">
        <f t="shared" si="5"/>
        <v>0</v>
      </c>
      <c r="R18" s="36">
        <v>9</v>
      </c>
      <c r="S18" s="40">
        <f t="shared" si="6"/>
        <v>0</v>
      </c>
      <c r="T18" s="39">
        <f>LARGE((Q18,S18),1)</f>
        <v>0</v>
      </c>
      <c r="U18" s="36">
        <v>10</v>
      </c>
      <c r="V18" s="36">
        <v>9.75</v>
      </c>
      <c r="W18" s="36">
        <v>8.75</v>
      </c>
      <c r="X18" s="36">
        <v>8.75</v>
      </c>
      <c r="Y18" s="37">
        <f t="shared" si="7"/>
        <v>37.25</v>
      </c>
      <c r="Z18" s="35">
        <v>54.89</v>
      </c>
      <c r="AA18" s="34">
        <v>7</v>
      </c>
      <c r="AB18" s="40">
        <v>37.25</v>
      </c>
      <c r="AC18" s="34">
        <v>6</v>
      </c>
      <c r="AD18" s="35">
        <v>53.25</v>
      </c>
      <c r="AE18" s="34">
        <v>13</v>
      </c>
      <c r="AH18" s="24">
        <v>13</v>
      </c>
      <c r="AI18" s="32" t="s">
        <v>30</v>
      </c>
      <c r="AJ18" s="32" t="s">
        <v>58</v>
      </c>
      <c r="AK18" s="33">
        <v>36.75</v>
      </c>
      <c r="AL18" s="34">
        <v>13</v>
      </c>
      <c r="AN18" s="24">
        <v>13</v>
      </c>
      <c r="AO18" s="32" t="s">
        <v>38</v>
      </c>
      <c r="AP18" s="32" t="s">
        <v>39</v>
      </c>
      <c r="AQ18" s="35">
        <v>42.49166666666667</v>
      </c>
      <c r="AR18" s="34">
        <v>13</v>
      </c>
    </row>
    <row r="19" spans="1:44" ht="12.75">
      <c r="A19" s="24">
        <v>14</v>
      </c>
      <c r="B19" s="32" t="s">
        <v>42</v>
      </c>
      <c r="C19" s="32" t="s">
        <v>43</v>
      </c>
      <c r="D19" s="36">
        <v>71</v>
      </c>
      <c r="E19" s="37">
        <f t="shared" si="0"/>
        <v>8.45</v>
      </c>
      <c r="F19" s="38">
        <v>9</v>
      </c>
      <c r="G19" s="37">
        <f t="shared" si="1"/>
        <v>6</v>
      </c>
      <c r="H19" s="39">
        <f>LARGE((C19,E19,G19),1)</f>
        <v>8.45</v>
      </c>
      <c r="I19" s="36">
        <f>SUM(I$48)</f>
        <v>2500</v>
      </c>
      <c r="J19" s="40">
        <f t="shared" si="2"/>
        <v>0</v>
      </c>
      <c r="K19" s="36">
        <f>SUM(K$48)</f>
        <v>530</v>
      </c>
      <c r="L19" s="40">
        <f t="shared" si="3"/>
        <v>0</v>
      </c>
      <c r="M19" s="38">
        <v>21</v>
      </c>
      <c r="N19" s="37">
        <f t="shared" si="4"/>
        <v>0</v>
      </c>
      <c r="O19" s="39">
        <f>LARGE((J19,L19,N19),1)</f>
        <v>0</v>
      </c>
      <c r="P19" s="36"/>
      <c r="Q19" s="40">
        <f t="shared" si="5"/>
        <v>0</v>
      </c>
      <c r="R19" s="36">
        <v>25.75</v>
      </c>
      <c r="S19" s="40">
        <f t="shared" si="6"/>
        <v>5.583333333333333</v>
      </c>
      <c r="T19" s="39">
        <f>LARGE((Q19,S19),1)</f>
        <v>5.583333333333333</v>
      </c>
      <c r="U19" s="36">
        <v>9.75</v>
      </c>
      <c r="V19" s="36">
        <v>8.5</v>
      </c>
      <c r="W19" s="36">
        <v>10</v>
      </c>
      <c r="X19" s="36">
        <v>9.75</v>
      </c>
      <c r="Y19" s="37">
        <f t="shared" si="7"/>
        <v>38</v>
      </c>
      <c r="Z19" s="35">
        <v>39.03333333333333</v>
      </c>
      <c r="AA19" s="34">
        <v>15</v>
      </c>
      <c r="AB19" s="40">
        <v>38</v>
      </c>
      <c r="AC19" s="34">
        <v>5</v>
      </c>
      <c r="AD19" s="35">
        <v>52.03333333333333</v>
      </c>
      <c r="AE19" s="34">
        <v>14</v>
      </c>
      <c r="AH19" s="24">
        <v>14</v>
      </c>
      <c r="AI19" s="32" t="s">
        <v>53</v>
      </c>
      <c r="AJ19" s="32" t="s">
        <v>54</v>
      </c>
      <c r="AK19" s="33">
        <v>36.75</v>
      </c>
      <c r="AL19" s="34">
        <v>13</v>
      </c>
      <c r="AN19" s="24">
        <v>14</v>
      </c>
      <c r="AO19" s="32" t="s">
        <v>36</v>
      </c>
      <c r="AP19" s="32" t="s">
        <v>59</v>
      </c>
      <c r="AQ19" s="35">
        <v>40.095</v>
      </c>
      <c r="AR19" s="34">
        <v>14</v>
      </c>
    </row>
    <row r="20" spans="1:44" ht="12.75">
      <c r="A20" s="24">
        <v>15</v>
      </c>
      <c r="B20" s="32" t="s">
        <v>40</v>
      </c>
      <c r="C20" s="32" t="s">
        <v>52</v>
      </c>
      <c r="D20" s="36">
        <f aca="true" t="shared" si="8" ref="D20:D25">SUM(D$47)</f>
        <v>240</v>
      </c>
      <c r="E20" s="37">
        <f t="shared" si="0"/>
        <v>0</v>
      </c>
      <c r="F20" s="38">
        <v>21</v>
      </c>
      <c r="G20" s="37">
        <f t="shared" si="1"/>
        <v>0</v>
      </c>
      <c r="H20" s="39">
        <f>LARGE((E20,G20),1)</f>
        <v>0</v>
      </c>
      <c r="I20" s="36">
        <v>1740</v>
      </c>
      <c r="J20" s="40">
        <f t="shared" si="2"/>
        <v>3.8</v>
      </c>
      <c r="K20" s="36">
        <v>232</v>
      </c>
      <c r="L20" s="40">
        <f t="shared" si="3"/>
        <v>7.45</v>
      </c>
      <c r="M20" s="38">
        <v>21</v>
      </c>
      <c r="N20" s="37">
        <f t="shared" si="4"/>
        <v>0</v>
      </c>
      <c r="O20" s="39">
        <f>LARGE((J20,L20,N20),1)</f>
        <v>7.45</v>
      </c>
      <c r="P20" s="36">
        <v>18.7</v>
      </c>
      <c r="Q20" s="40">
        <f t="shared" si="5"/>
        <v>6.032258064516129</v>
      </c>
      <c r="R20" s="36">
        <v>29.7</v>
      </c>
      <c r="S20" s="40">
        <f t="shared" si="6"/>
        <v>6.8999999999999995</v>
      </c>
      <c r="T20" s="39">
        <f>LARGE((Q20,S20),1)</f>
        <v>6.8999999999999995</v>
      </c>
      <c r="U20" s="36">
        <v>8.5</v>
      </c>
      <c r="V20" s="36">
        <v>10</v>
      </c>
      <c r="W20" s="36">
        <v>10</v>
      </c>
      <c r="X20" s="36">
        <v>8.5</v>
      </c>
      <c r="Y20" s="37">
        <f t="shared" si="7"/>
        <v>37</v>
      </c>
      <c r="Z20" s="35">
        <v>42.68225806451613</v>
      </c>
      <c r="AA20" s="34">
        <v>12</v>
      </c>
      <c r="AB20" s="40">
        <v>37</v>
      </c>
      <c r="AC20" s="34">
        <v>9</v>
      </c>
      <c r="AD20" s="35">
        <v>51.35</v>
      </c>
      <c r="AE20" s="34">
        <v>15</v>
      </c>
      <c r="AH20" s="24">
        <v>15</v>
      </c>
      <c r="AI20" s="32" t="s">
        <v>55</v>
      </c>
      <c r="AJ20" s="32" t="s">
        <v>56</v>
      </c>
      <c r="AK20" s="33">
        <v>36.75</v>
      </c>
      <c r="AL20" s="34">
        <v>13</v>
      </c>
      <c r="AN20" s="24">
        <v>15</v>
      </c>
      <c r="AO20" s="32" t="s">
        <v>42</v>
      </c>
      <c r="AP20" s="32" t="s">
        <v>43</v>
      </c>
      <c r="AQ20" s="35">
        <v>39.03333333333333</v>
      </c>
      <c r="AR20" s="34">
        <v>15</v>
      </c>
    </row>
    <row r="21" spans="1:44" ht="12.75">
      <c r="A21" s="24">
        <v>16</v>
      </c>
      <c r="B21" s="32" t="s">
        <v>32</v>
      </c>
      <c r="C21" s="32" t="s">
        <v>33</v>
      </c>
      <c r="D21" s="36">
        <f t="shared" si="8"/>
        <v>240</v>
      </c>
      <c r="E21" s="37">
        <f t="shared" si="0"/>
        <v>0</v>
      </c>
      <c r="F21" s="38">
        <v>21</v>
      </c>
      <c r="G21" s="37">
        <f t="shared" si="1"/>
        <v>0</v>
      </c>
      <c r="H21" s="39">
        <f>LARGE((C21,E21,G21),1)</f>
        <v>0</v>
      </c>
      <c r="I21" s="36">
        <v>1062</v>
      </c>
      <c r="J21" s="40">
        <f t="shared" si="2"/>
        <v>7.19</v>
      </c>
      <c r="K21" s="36">
        <v>234</v>
      </c>
      <c r="L21" s="40">
        <f t="shared" si="3"/>
        <v>7.4</v>
      </c>
      <c r="M21" s="38">
        <v>21</v>
      </c>
      <c r="N21" s="37">
        <f t="shared" si="4"/>
        <v>0</v>
      </c>
      <c r="O21" s="39">
        <f>LARGE((J21,L21,N21),1)</f>
        <v>7.4</v>
      </c>
      <c r="P21" s="36"/>
      <c r="Q21" s="40">
        <f t="shared" si="5"/>
        <v>0</v>
      </c>
      <c r="R21" s="36">
        <v>9</v>
      </c>
      <c r="S21" s="40">
        <f t="shared" si="6"/>
        <v>0</v>
      </c>
      <c r="T21" s="39">
        <f>LARGE((Q21,S21),1)</f>
        <v>0</v>
      </c>
      <c r="U21" s="36">
        <v>10</v>
      </c>
      <c r="V21" s="36">
        <v>9</v>
      </c>
      <c r="W21" s="36">
        <v>10</v>
      </c>
      <c r="X21" s="36">
        <v>9.75</v>
      </c>
      <c r="Y21" s="37">
        <f t="shared" si="7"/>
        <v>38.75</v>
      </c>
      <c r="Z21" s="35">
        <v>33.965</v>
      </c>
      <c r="AA21" s="34">
        <v>18</v>
      </c>
      <c r="AB21" s="40">
        <v>38.75</v>
      </c>
      <c r="AC21" s="34">
        <v>2</v>
      </c>
      <c r="AD21" s="35">
        <v>46.15</v>
      </c>
      <c r="AE21" s="34">
        <v>16</v>
      </c>
      <c r="AH21" s="24">
        <v>16</v>
      </c>
      <c r="AI21" s="32" t="s">
        <v>40</v>
      </c>
      <c r="AJ21" s="32" t="s">
        <v>41</v>
      </c>
      <c r="AK21" s="33">
        <v>36</v>
      </c>
      <c r="AL21" s="34">
        <v>16</v>
      </c>
      <c r="AN21" s="24">
        <v>16</v>
      </c>
      <c r="AO21" s="32" t="s">
        <v>53</v>
      </c>
      <c r="AP21" s="32" t="s">
        <v>54</v>
      </c>
      <c r="AQ21" s="35">
        <v>38.48833333333334</v>
      </c>
      <c r="AR21" s="34">
        <v>16</v>
      </c>
    </row>
    <row r="22" spans="1:44" ht="12.75">
      <c r="A22" s="24">
        <v>17</v>
      </c>
      <c r="B22" s="32" t="s">
        <v>28</v>
      </c>
      <c r="C22" s="32" t="s">
        <v>46</v>
      </c>
      <c r="D22" s="36">
        <f t="shared" si="8"/>
        <v>240</v>
      </c>
      <c r="E22" s="37">
        <f t="shared" si="0"/>
        <v>0</v>
      </c>
      <c r="F22" s="38">
        <v>21</v>
      </c>
      <c r="G22" s="37">
        <f t="shared" si="1"/>
        <v>0</v>
      </c>
      <c r="H22" s="39">
        <f>LARGE((C22,E22,G22),1)</f>
        <v>0</v>
      </c>
      <c r="I22" s="36">
        <f>SUM(I$48)</f>
        <v>2500</v>
      </c>
      <c r="J22" s="40">
        <f t="shared" si="2"/>
        <v>0</v>
      </c>
      <c r="K22" s="36">
        <f>SUM(K$48)</f>
        <v>530</v>
      </c>
      <c r="L22" s="40">
        <f t="shared" si="3"/>
        <v>0</v>
      </c>
      <c r="M22" s="38">
        <v>21</v>
      </c>
      <c r="N22" s="37">
        <f t="shared" si="4"/>
        <v>0</v>
      </c>
      <c r="O22" s="39">
        <f>LARGE((J22,L22,N22),1)</f>
        <v>0</v>
      </c>
      <c r="P22" s="36">
        <v>22.4</v>
      </c>
      <c r="Q22" s="40">
        <f t="shared" si="5"/>
        <v>7.225806451612902</v>
      </c>
      <c r="R22" s="36">
        <v>9</v>
      </c>
      <c r="S22" s="40">
        <f t="shared" si="6"/>
        <v>0</v>
      </c>
      <c r="T22" s="39">
        <f>LARGE((Q22,S22),1)</f>
        <v>7.225806451612902</v>
      </c>
      <c r="U22" s="36">
        <v>10</v>
      </c>
      <c r="V22" s="36">
        <v>9.75</v>
      </c>
      <c r="W22" s="36">
        <v>8.5</v>
      </c>
      <c r="X22" s="36">
        <v>8.75</v>
      </c>
      <c r="Y22" s="37">
        <f t="shared" si="7"/>
        <v>37</v>
      </c>
      <c r="Z22" s="35">
        <v>25.725806451612904</v>
      </c>
      <c r="AA22" s="34">
        <v>21</v>
      </c>
      <c r="AB22" s="40">
        <v>37</v>
      </c>
      <c r="AC22" s="34">
        <v>9</v>
      </c>
      <c r="AD22" s="35">
        <v>44.225806451612904</v>
      </c>
      <c r="AE22" s="34">
        <v>17</v>
      </c>
      <c r="AH22" s="24">
        <v>17</v>
      </c>
      <c r="AI22" s="32" t="s">
        <v>38</v>
      </c>
      <c r="AJ22" s="32" t="s">
        <v>39</v>
      </c>
      <c r="AK22" s="33">
        <v>35.75</v>
      </c>
      <c r="AL22" s="34">
        <v>17</v>
      </c>
      <c r="AN22" s="24">
        <v>17</v>
      </c>
      <c r="AO22" s="32" t="s">
        <v>28</v>
      </c>
      <c r="AP22" s="32" t="s">
        <v>29</v>
      </c>
      <c r="AQ22" s="35">
        <v>35.383870967741935</v>
      </c>
      <c r="AR22" s="34">
        <v>17</v>
      </c>
    </row>
    <row r="23" spans="1:44" ht="12.75">
      <c r="A23" s="24">
        <v>18</v>
      </c>
      <c r="B23" s="32" t="s">
        <v>30</v>
      </c>
      <c r="C23" s="32" t="s">
        <v>58</v>
      </c>
      <c r="D23" s="36">
        <f t="shared" si="8"/>
        <v>240</v>
      </c>
      <c r="E23" s="37">
        <f t="shared" si="0"/>
        <v>0</v>
      </c>
      <c r="F23" s="38">
        <v>21</v>
      </c>
      <c r="G23" s="37">
        <f t="shared" si="1"/>
        <v>0</v>
      </c>
      <c r="H23" s="39">
        <f>LARGE((C23,E23,G23),1)</f>
        <v>0</v>
      </c>
      <c r="I23" s="36">
        <v>1190</v>
      </c>
      <c r="J23" s="40">
        <f t="shared" si="2"/>
        <v>6.55</v>
      </c>
      <c r="K23" s="36">
        <f>SUM(K$48)</f>
        <v>530</v>
      </c>
      <c r="L23" s="40">
        <f t="shared" si="3"/>
        <v>0</v>
      </c>
      <c r="M23" s="38">
        <v>21</v>
      </c>
      <c r="N23" s="37">
        <f t="shared" si="4"/>
        <v>0</v>
      </c>
      <c r="O23" s="39">
        <f>LARGE((J23,L23,N23),1)</f>
        <v>6.55</v>
      </c>
      <c r="P23" s="36"/>
      <c r="Q23" s="40">
        <f t="shared" si="5"/>
        <v>0</v>
      </c>
      <c r="R23" s="36">
        <v>9</v>
      </c>
      <c r="S23" s="40">
        <f t="shared" si="6"/>
        <v>0</v>
      </c>
      <c r="T23" s="39">
        <f>LARGE((Q23,S23),1)</f>
        <v>0</v>
      </c>
      <c r="U23" s="36">
        <v>8.5</v>
      </c>
      <c r="V23" s="36">
        <v>9.75</v>
      </c>
      <c r="W23" s="36">
        <v>8.75</v>
      </c>
      <c r="X23" s="36">
        <v>9.75</v>
      </c>
      <c r="Y23" s="37">
        <f t="shared" si="7"/>
        <v>36.75</v>
      </c>
      <c r="Z23" s="35">
        <v>24.925</v>
      </c>
      <c r="AA23" s="34">
        <v>22</v>
      </c>
      <c r="AB23" s="40">
        <v>36.75</v>
      </c>
      <c r="AC23" s="34">
        <v>13</v>
      </c>
      <c r="AD23" s="35">
        <v>43.3</v>
      </c>
      <c r="AE23" s="34">
        <v>18</v>
      </c>
      <c r="AH23" s="24">
        <v>18</v>
      </c>
      <c r="AI23" s="32" t="s">
        <v>49</v>
      </c>
      <c r="AJ23" s="32" t="s">
        <v>35</v>
      </c>
      <c r="AK23" s="33">
        <v>35.5</v>
      </c>
      <c r="AL23" s="34">
        <v>18</v>
      </c>
      <c r="AN23" s="24">
        <v>18</v>
      </c>
      <c r="AO23" s="32" t="s">
        <v>32</v>
      </c>
      <c r="AP23" s="32" t="s">
        <v>33</v>
      </c>
      <c r="AQ23" s="35">
        <v>33.965</v>
      </c>
      <c r="AR23" s="34">
        <v>18</v>
      </c>
    </row>
    <row r="24" spans="1:44" ht="12.75">
      <c r="A24" s="24">
        <v>19</v>
      </c>
      <c r="B24" s="32" t="s">
        <v>32</v>
      </c>
      <c r="C24" s="32" t="s">
        <v>46</v>
      </c>
      <c r="D24" s="36">
        <f t="shared" si="8"/>
        <v>240</v>
      </c>
      <c r="E24" s="37">
        <f t="shared" si="0"/>
        <v>0</v>
      </c>
      <c r="F24" s="38">
        <v>9</v>
      </c>
      <c r="G24" s="37">
        <f t="shared" si="1"/>
        <v>6</v>
      </c>
      <c r="H24" s="39">
        <f>LARGE((C24,E24,G24),1)</f>
        <v>6</v>
      </c>
      <c r="I24" s="36">
        <v>2500</v>
      </c>
      <c r="J24" s="40">
        <f t="shared" si="2"/>
        <v>0</v>
      </c>
      <c r="K24" s="36">
        <f>SUM(K$48)</f>
        <v>530</v>
      </c>
      <c r="L24" s="40">
        <f t="shared" si="3"/>
        <v>0</v>
      </c>
      <c r="M24" s="38">
        <v>21</v>
      </c>
      <c r="N24" s="37">
        <f t="shared" si="4"/>
        <v>0</v>
      </c>
      <c r="O24" s="39">
        <f>LARGE((J24,L24,N24),1)</f>
        <v>0</v>
      </c>
      <c r="P24" s="36"/>
      <c r="Q24" s="40">
        <f t="shared" si="5"/>
        <v>0</v>
      </c>
      <c r="R24" s="36">
        <v>9</v>
      </c>
      <c r="S24" s="40">
        <f t="shared" si="6"/>
        <v>0</v>
      </c>
      <c r="T24" s="39">
        <f>LARGE((Q24,S24),1)</f>
        <v>0</v>
      </c>
      <c r="U24" s="36">
        <v>8.5</v>
      </c>
      <c r="V24" s="36">
        <v>9</v>
      </c>
      <c r="W24" s="36">
        <v>9.75</v>
      </c>
      <c r="X24" s="36">
        <v>10</v>
      </c>
      <c r="Y24" s="37">
        <f t="shared" si="7"/>
        <v>37.25</v>
      </c>
      <c r="Z24" s="35">
        <v>24.625</v>
      </c>
      <c r="AA24" s="34">
        <v>23</v>
      </c>
      <c r="AB24" s="40">
        <v>37.25</v>
      </c>
      <c r="AC24" s="34">
        <v>6</v>
      </c>
      <c r="AD24" s="35">
        <v>43.25</v>
      </c>
      <c r="AE24" s="34">
        <v>19</v>
      </c>
      <c r="AH24" s="24">
        <v>19</v>
      </c>
      <c r="AI24" s="32" t="s">
        <v>44</v>
      </c>
      <c r="AJ24" s="32" t="s">
        <v>45</v>
      </c>
      <c r="AK24" s="33">
        <v>35.5</v>
      </c>
      <c r="AL24" s="34">
        <v>18</v>
      </c>
      <c r="AN24" s="24">
        <v>19</v>
      </c>
      <c r="AO24" s="32" t="s">
        <v>60</v>
      </c>
      <c r="AP24" s="32" t="s">
        <v>61</v>
      </c>
      <c r="AQ24" s="35">
        <v>30.156774193548387</v>
      </c>
      <c r="AR24" s="34">
        <v>19</v>
      </c>
    </row>
    <row r="25" spans="1:44" ht="12.75">
      <c r="A25" s="24">
        <v>20</v>
      </c>
      <c r="B25" s="32" t="s">
        <v>36</v>
      </c>
      <c r="C25" s="32" t="s">
        <v>59</v>
      </c>
      <c r="D25" s="36">
        <f t="shared" si="8"/>
        <v>240</v>
      </c>
      <c r="E25" s="37">
        <f t="shared" si="0"/>
        <v>0</v>
      </c>
      <c r="F25" s="38">
        <v>21</v>
      </c>
      <c r="G25" s="37">
        <f t="shared" si="1"/>
        <v>0</v>
      </c>
      <c r="H25" s="39">
        <f>LARGE((C25,E25,G25),1)</f>
        <v>0</v>
      </c>
      <c r="I25" s="36">
        <v>836</v>
      </c>
      <c r="J25" s="40">
        <f t="shared" si="2"/>
        <v>8.32</v>
      </c>
      <c r="K25" s="36">
        <v>269</v>
      </c>
      <c r="L25" s="40">
        <f t="shared" si="3"/>
        <v>6.525</v>
      </c>
      <c r="M25" s="38">
        <v>5</v>
      </c>
      <c r="N25" s="37">
        <f t="shared" si="4"/>
        <v>8</v>
      </c>
      <c r="O25" s="39">
        <f>LARGE((J25,L25,N25),1)</f>
        <v>8.32</v>
      </c>
      <c r="P25" s="36"/>
      <c r="Q25" s="40">
        <f t="shared" si="5"/>
        <v>0</v>
      </c>
      <c r="R25" s="36">
        <v>9</v>
      </c>
      <c r="S25" s="40">
        <f t="shared" si="6"/>
        <v>0</v>
      </c>
      <c r="T25" s="39">
        <f>LARGE((Q25,S25),1)</f>
        <v>0</v>
      </c>
      <c r="U25" s="36">
        <v>8.5</v>
      </c>
      <c r="V25" s="36">
        <v>8.5</v>
      </c>
      <c r="W25" s="36">
        <v>8.75</v>
      </c>
      <c r="X25" s="36">
        <v>8.75</v>
      </c>
      <c r="Y25" s="37">
        <f t="shared" si="7"/>
        <v>34.5</v>
      </c>
      <c r="Z25" s="35">
        <v>40.095</v>
      </c>
      <c r="AA25" s="34">
        <v>14</v>
      </c>
      <c r="AB25" s="40">
        <v>34.5</v>
      </c>
      <c r="AC25" s="34">
        <v>20</v>
      </c>
      <c r="AD25" s="35">
        <v>42.82</v>
      </c>
      <c r="AE25" s="34">
        <v>20</v>
      </c>
      <c r="AH25" s="24">
        <v>20</v>
      </c>
      <c r="AI25" s="32" t="s">
        <v>36</v>
      </c>
      <c r="AJ25" s="32" t="s">
        <v>59</v>
      </c>
      <c r="AK25" s="33">
        <v>34.5</v>
      </c>
      <c r="AL25" s="34">
        <v>20</v>
      </c>
      <c r="AN25" s="24">
        <v>20</v>
      </c>
      <c r="AO25" s="32" t="s">
        <v>62</v>
      </c>
      <c r="AP25" s="32" t="s">
        <v>63</v>
      </c>
      <c r="AQ25" s="35">
        <v>29.8</v>
      </c>
      <c r="AR25" s="34">
        <v>20</v>
      </c>
    </row>
    <row r="26" spans="1:44" ht="12.75">
      <c r="A26" s="24">
        <v>21</v>
      </c>
      <c r="B26" s="32" t="s">
        <v>60</v>
      </c>
      <c r="C26" s="32" t="s">
        <v>61</v>
      </c>
      <c r="D26" s="36">
        <v>88</v>
      </c>
      <c r="E26" s="37">
        <f t="shared" si="0"/>
        <v>7.6</v>
      </c>
      <c r="F26" s="38">
        <v>5</v>
      </c>
      <c r="G26" s="37">
        <f t="shared" si="1"/>
        <v>8</v>
      </c>
      <c r="H26" s="39">
        <f>LARGE((C26,E26,G26),1)</f>
        <v>8</v>
      </c>
      <c r="I26" s="36">
        <v>908</v>
      </c>
      <c r="J26" s="40">
        <f t="shared" si="2"/>
        <v>7.96</v>
      </c>
      <c r="K26" s="36">
        <f>SUM(K$48)</f>
        <v>530</v>
      </c>
      <c r="L26" s="40">
        <f t="shared" si="3"/>
        <v>0</v>
      </c>
      <c r="M26" s="38">
        <v>21</v>
      </c>
      <c r="N26" s="37">
        <f t="shared" si="4"/>
        <v>0</v>
      </c>
      <c r="O26" s="39">
        <f>LARGE((J26,L26,N26),1)</f>
        <v>7.96</v>
      </c>
      <c r="P26" s="36">
        <v>20.45</v>
      </c>
      <c r="Q26" s="40">
        <f t="shared" si="5"/>
        <v>6.596774193548387</v>
      </c>
      <c r="R26" s="36">
        <v>9</v>
      </c>
      <c r="S26" s="40">
        <f t="shared" si="6"/>
        <v>0</v>
      </c>
      <c r="T26" s="39">
        <f>LARGE((Q26,S26),1)</f>
        <v>6.596774193548387</v>
      </c>
      <c r="U26" s="36">
        <v>0</v>
      </c>
      <c r="V26" s="36">
        <v>0</v>
      </c>
      <c r="W26" s="36">
        <v>0</v>
      </c>
      <c r="X26" s="36">
        <v>0</v>
      </c>
      <c r="Y26" s="37">
        <f t="shared" si="7"/>
        <v>0</v>
      </c>
      <c r="Z26" s="35">
        <v>30.156774193548387</v>
      </c>
      <c r="AA26" s="34">
        <v>19</v>
      </c>
      <c r="AB26" s="40">
        <v>0</v>
      </c>
      <c r="AC26" s="34">
        <v>21</v>
      </c>
      <c r="AD26" s="35">
        <v>22.556774193548385</v>
      </c>
      <c r="AE26" s="34">
        <v>21</v>
      </c>
      <c r="AH26" s="24">
        <v>21</v>
      </c>
      <c r="AI26" s="32" t="s">
        <v>40</v>
      </c>
      <c r="AJ26" s="32" t="s">
        <v>64</v>
      </c>
      <c r="AK26" s="33">
        <v>0</v>
      </c>
      <c r="AL26" s="34">
        <v>21</v>
      </c>
      <c r="AN26" s="24">
        <v>21</v>
      </c>
      <c r="AO26" s="32" t="s">
        <v>28</v>
      </c>
      <c r="AP26" s="32" t="s">
        <v>46</v>
      </c>
      <c r="AQ26" s="35">
        <v>25.725806451612904</v>
      </c>
      <c r="AR26" s="34">
        <v>21</v>
      </c>
    </row>
    <row r="27" spans="1:44" ht="12.75">
      <c r="A27" s="24">
        <v>22</v>
      </c>
      <c r="B27" s="32" t="s">
        <v>30</v>
      </c>
      <c r="C27" s="32" t="s">
        <v>57</v>
      </c>
      <c r="D27" s="36">
        <v>82</v>
      </c>
      <c r="E27" s="37">
        <f t="shared" si="0"/>
        <v>7.9</v>
      </c>
      <c r="F27" s="38">
        <v>21</v>
      </c>
      <c r="G27" s="37">
        <f t="shared" si="1"/>
        <v>0</v>
      </c>
      <c r="H27" s="39">
        <f>LARGE((C27,E27,G27),1)</f>
        <v>7.9</v>
      </c>
      <c r="I27" s="36">
        <v>868</v>
      </c>
      <c r="J27" s="40">
        <f t="shared" si="2"/>
        <v>8.16</v>
      </c>
      <c r="K27" s="36">
        <v>175</v>
      </c>
      <c r="L27" s="40">
        <f t="shared" si="3"/>
        <v>8.875</v>
      </c>
      <c r="M27" s="38">
        <v>5</v>
      </c>
      <c r="N27" s="37">
        <f t="shared" si="4"/>
        <v>8</v>
      </c>
      <c r="O27" s="39">
        <f>LARGE((J27,L27,N27),1)</f>
        <v>8.875</v>
      </c>
      <c r="P27" s="36">
        <v>16.8</v>
      </c>
      <c r="Q27" s="40">
        <f t="shared" si="5"/>
        <v>5.419354838709678</v>
      </c>
      <c r="R27" s="36">
        <v>24.6</v>
      </c>
      <c r="S27" s="40">
        <f t="shared" si="6"/>
        <v>5.2</v>
      </c>
      <c r="T27" s="39">
        <f>LARGE((Q27,S27),1)</f>
        <v>5.419354838709678</v>
      </c>
      <c r="U27" s="36">
        <v>0</v>
      </c>
      <c r="V27" s="36">
        <v>0</v>
      </c>
      <c r="W27" s="36">
        <v>0</v>
      </c>
      <c r="X27" s="36">
        <v>0</v>
      </c>
      <c r="Y27" s="37">
        <f t="shared" si="7"/>
        <v>0</v>
      </c>
      <c r="Z27" s="35">
        <v>43.55435483870968</v>
      </c>
      <c r="AA27" s="34">
        <v>11</v>
      </c>
      <c r="AB27" s="40">
        <v>0</v>
      </c>
      <c r="AC27" s="34">
        <v>21</v>
      </c>
      <c r="AD27" s="35">
        <v>22.19435483870968</v>
      </c>
      <c r="AE27" s="34">
        <v>22</v>
      </c>
      <c r="AH27" s="24">
        <v>22</v>
      </c>
      <c r="AI27" s="32" t="s">
        <v>60</v>
      </c>
      <c r="AJ27" s="32" t="s">
        <v>61</v>
      </c>
      <c r="AK27" s="33">
        <v>0</v>
      </c>
      <c r="AL27" s="34">
        <v>21</v>
      </c>
      <c r="AN27" s="24">
        <v>22</v>
      </c>
      <c r="AO27" s="32" t="s">
        <v>30</v>
      </c>
      <c r="AP27" s="32" t="s">
        <v>58</v>
      </c>
      <c r="AQ27" s="35">
        <v>24.925</v>
      </c>
      <c r="AR27" s="34">
        <v>22</v>
      </c>
    </row>
    <row r="28" spans="1:44" ht="12.75">
      <c r="A28" s="24">
        <v>23</v>
      </c>
      <c r="B28" s="32" t="s">
        <v>62</v>
      </c>
      <c r="C28" s="32" t="s">
        <v>63</v>
      </c>
      <c r="D28" s="36">
        <v>83</v>
      </c>
      <c r="E28" s="37">
        <f t="shared" si="0"/>
        <v>7.85</v>
      </c>
      <c r="F28" s="38">
        <v>9</v>
      </c>
      <c r="G28" s="37">
        <f t="shared" si="1"/>
        <v>6</v>
      </c>
      <c r="H28" s="39">
        <f>LARGE((C28,E28,G28),1)</f>
        <v>7.85</v>
      </c>
      <c r="I28" s="36">
        <f>SUM(I$48)</f>
        <v>2500</v>
      </c>
      <c r="J28" s="40">
        <f t="shared" si="2"/>
        <v>0</v>
      </c>
      <c r="K28" s="36">
        <v>272</v>
      </c>
      <c r="L28" s="40">
        <f t="shared" si="3"/>
        <v>6.45</v>
      </c>
      <c r="M28" s="38">
        <v>13</v>
      </c>
      <c r="N28" s="37">
        <f t="shared" si="4"/>
        <v>4</v>
      </c>
      <c r="O28" s="39">
        <f>LARGE((J28,L28,N28),1)</f>
        <v>6.45</v>
      </c>
      <c r="P28" s="36">
        <v>17.05</v>
      </c>
      <c r="Q28" s="40">
        <f t="shared" si="5"/>
        <v>5.5</v>
      </c>
      <c r="R28" s="36">
        <v>9</v>
      </c>
      <c r="S28" s="40">
        <f t="shared" si="6"/>
        <v>0</v>
      </c>
      <c r="T28" s="39">
        <f>LARGE((Q28,S28),1)</f>
        <v>5.5</v>
      </c>
      <c r="U28" s="36">
        <v>0</v>
      </c>
      <c r="V28" s="36">
        <v>0</v>
      </c>
      <c r="W28" s="36">
        <v>0</v>
      </c>
      <c r="X28" s="36">
        <v>0</v>
      </c>
      <c r="Y28" s="37">
        <f t="shared" si="7"/>
        <v>0</v>
      </c>
      <c r="Z28" s="35">
        <v>29.8</v>
      </c>
      <c r="AA28" s="34">
        <v>20</v>
      </c>
      <c r="AB28" s="40">
        <v>0</v>
      </c>
      <c r="AC28" s="34">
        <v>21</v>
      </c>
      <c r="AD28" s="35">
        <v>19.8</v>
      </c>
      <c r="AE28" s="34">
        <v>23</v>
      </c>
      <c r="AH28" s="24">
        <v>23</v>
      </c>
      <c r="AI28" s="32" t="s">
        <v>60</v>
      </c>
      <c r="AJ28" s="32" t="s">
        <v>65</v>
      </c>
      <c r="AK28" s="33">
        <v>0</v>
      </c>
      <c r="AL28" s="34">
        <v>21</v>
      </c>
      <c r="AN28" s="24">
        <v>23</v>
      </c>
      <c r="AO28" s="32" t="s">
        <v>32</v>
      </c>
      <c r="AP28" s="32" t="s">
        <v>46</v>
      </c>
      <c r="AQ28" s="35">
        <v>24.625</v>
      </c>
      <c r="AR28" s="34">
        <v>23</v>
      </c>
    </row>
    <row r="29" spans="1:44" ht="12.75">
      <c r="A29" s="24">
        <v>24</v>
      </c>
      <c r="B29" s="32" t="s">
        <v>32</v>
      </c>
      <c r="C29" s="32" t="s">
        <v>66</v>
      </c>
      <c r="D29" s="36">
        <f>SUM(D$47)</f>
        <v>240</v>
      </c>
      <c r="E29" s="37">
        <f t="shared" si="0"/>
        <v>0</v>
      </c>
      <c r="F29" s="38">
        <v>21</v>
      </c>
      <c r="G29" s="37">
        <f t="shared" si="1"/>
        <v>0</v>
      </c>
      <c r="H29" s="39">
        <f>LARGE((C29,E29,G29),1)</f>
        <v>0</v>
      </c>
      <c r="I29" s="36">
        <v>800</v>
      </c>
      <c r="J29" s="40">
        <f t="shared" si="2"/>
        <v>8.5</v>
      </c>
      <c r="K29" s="36">
        <f>SUM(K$48)</f>
        <v>530</v>
      </c>
      <c r="L29" s="40">
        <f t="shared" si="3"/>
        <v>0</v>
      </c>
      <c r="M29" s="38">
        <v>13</v>
      </c>
      <c r="N29" s="37">
        <f t="shared" si="4"/>
        <v>4</v>
      </c>
      <c r="O29" s="39">
        <f>LARGE((J29,L29,N29),1)</f>
        <v>8.5</v>
      </c>
      <c r="P29" s="36"/>
      <c r="Q29" s="40">
        <f t="shared" si="5"/>
        <v>0</v>
      </c>
      <c r="R29" s="36">
        <v>35.55</v>
      </c>
      <c r="S29" s="40">
        <f t="shared" si="6"/>
        <v>8.85</v>
      </c>
      <c r="T29" s="39">
        <f>LARGE((Q29,S29),1)</f>
        <v>8.85</v>
      </c>
      <c r="U29" s="36">
        <v>0</v>
      </c>
      <c r="V29" s="36">
        <v>0</v>
      </c>
      <c r="W29" s="36">
        <v>0</v>
      </c>
      <c r="X29" s="36">
        <v>0</v>
      </c>
      <c r="Y29" s="37">
        <f t="shared" si="7"/>
        <v>0</v>
      </c>
      <c r="Z29" s="35">
        <v>21.35</v>
      </c>
      <c r="AA29" s="34">
        <v>24</v>
      </c>
      <c r="AB29" s="40">
        <v>0</v>
      </c>
      <c r="AC29" s="34">
        <v>21</v>
      </c>
      <c r="AD29" s="35">
        <v>17.35</v>
      </c>
      <c r="AE29" s="34">
        <v>24</v>
      </c>
      <c r="AH29" s="24">
        <v>24</v>
      </c>
      <c r="AI29" s="32" t="s">
        <v>67</v>
      </c>
      <c r="AJ29" s="32" t="s">
        <v>37</v>
      </c>
      <c r="AK29" s="33">
        <v>0</v>
      </c>
      <c r="AL29" s="34">
        <v>21</v>
      </c>
      <c r="AN29" s="24">
        <v>24</v>
      </c>
      <c r="AO29" s="32" t="s">
        <v>32</v>
      </c>
      <c r="AP29" s="32" t="s">
        <v>66</v>
      </c>
      <c r="AQ29" s="35">
        <v>21.35</v>
      </c>
      <c r="AR29" s="34">
        <v>24</v>
      </c>
    </row>
    <row r="30" spans="1:44" ht="12.75">
      <c r="A30" s="24">
        <v>25</v>
      </c>
      <c r="B30" s="32" t="s">
        <v>30</v>
      </c>
      <c r="C30" s="32" t="s">
        <v>41</v>
      </c>
      <c r="D30" s="36">
        <f>SUM(D$47)</f>
        <v>240</v>
      </c>
      <c r="E30" s="37">
        <f t="shared" si="0"/>
        <v>0</v>
      </c>
      <c r="F30" s="38">
        <v>1</v>
      </c>
      <c r="G30" s="37">
        <f t="shared" si="1"/>
        <v>10</v>
      </c>
      <c r="H30" s="39">
        <f>LARGE((C30,E30,G30),1)</f>
        <v>10</v>
      </c>
      <c r="I30" s="36">
        <f>SUM(I$48)</f>
        <v>2500</v>
      </c>
      <c r="J30" s="40">
        <f t="shared" si="2"/>
        <v>0</v>
      </c>
      <c r="K30" s="36">
        <v>283</v>
      </c>
      <c r="L30" s="40">
        <f t="shared" si="3"/>
        <v>6.175</v>
      </c>
      <c r="M30" s="38">
        <v>21</v>
      </c>
      <c r="N30" s="37">
        <f t="shared" si="4"/>
        <v>0</v>
      </c>
      <c r="O30" s="39">
        <f>LARGE((J30,L30,N30),1)</f>
        <v>6.175</v>
      </c>
      <c r="P30" s="36"/>
      <c r="Q30" s="40">
        <f t="shared" si="5"/>
        <v>0</v>
      </c>
      <c r="R30" s="36">
        <v>9</v>
      </c>
      <c r="S30" s="40">
        <f t="shared" si="6"/>
        <v>0</v>
      </c>
      <c r="T30" s="39">
        <f>LARGE((Q30,S30),1)</f>
        <v>0</v>
      </c>
      <c r="U30" s="36">
        <v>0</v>
      </c>
      <c r="V30" s="36">
        <v>0</v>
      </c>
      <c r="W30" s="36">
        <v>0</v>
      </c>
      <c r="X30" s="36">
        <v>0</v>
      </c>
      <c r="Y30" s="37">
        <f t="shared" si="7"/>
        <v>0</v>
      </c>
      <c r="Z30" s="35">
        <v>16.175</v>
      </c>
      <c r="AA30" s="34">
        <v>26</v>
      </c>
      <c r="AB30" s="40">
        <v>0</v>
      </c>
      <c r="AC30" s="34">
        <v>21</v>
      </c>
      <c r="AD30" s="35">
        <v>16.175</v>
      </c>
      <c r="AE30" s="34">
        <v>25</v>
      </c>
      <c r="AH30" s="24">
        <v>25</v>
      </c>
      <c r="AI30" s="32" t="s">
        <v>32</v>
      </c>
      <c r="AJ30" s="32" t="s">
        <v>66</v>
      </c>
      <c r="AK30" s="33">
        <v>0</v>
      </c>
      <c r="AL30" s="34">
        <v>21</v>
      </c>
      <c r="AN30" s="24">
        <v>25</v>
      </c>
      <c r="AO30" s="32" t="s">
        <v>44</v>
      </c>
      <c r="AP30" s="32" t="s">
        <v>68</v>
      </c>
      <c r="AQ30" s="35">
        <v>19.4</v>
      </c>
      <c r="AR30" s="34">
        <v>25</v>
      </c>
    </row>
    <row r="31" spans="1:44" ht="12.75">
      <c r="A31" s="24">
        <v>26</v>
      </c>
      <c r="B31" s="32" t="s">
        <v>44</v>
      </c>
      <c r="C31" s="32" t="s">
        <v>68</v>
      </c>
      <c r="D31" s="36">
        <v>170</v>
      </c>
      <c r="E31" s="37">
        <f t="shared" si="0"/>
        <v>3.5</v>
      </c>
      <c r="F31" s="38">
        <v>5</v>
      </c>
      <c r="G31" s="37">
        <f t="shared" si="1"/>
        <v>8</v>
      </c>
      <c r="H31" s="39">
        <f>LARGE((C31,E31,G31),1)</f>
        <v>8</v>
      </c>
      <c r="I31" s="36">
        <f>SUM(I$48)</f>
        <v>2500</v>
      </c>
      <c r="J31" s="40">
        <f t="shared" si="2"/>
        <v>0</v>
      </c>
      <c r="K31" s="36">
        <v>214</v>
      </c>
      <c r="L31" s="40">
        <f t="shared" si="3"/>
        <v>7.9</v>
      </c>
      <c r="M31" s="38">
        <v>21</v>
      </c>
      <c r="N31" s="37">
        <f t="shared" si="4"/>
        <v>0</v>
      </c>
      <c r="O31" s="39">
        <f>LARGE((J31,L31,N31),1)</f>
        <v>7.9</v>
      </c>
      <c r="P31" s="36"/>
      <c r="Q31" s="40">
        <f t="shared" si="5"/>
        <v>0</v>
      </c>
      <c r="R31" s="36">
        <v>9</v>
      </c>
      <c r="S31" s="40">
        <f t="shared" si="6"/>
        <v>0</v>
      </c>
      <c r="T31" s="39">
        <f>LARGE((Q31,S31),1)</f>
        <v>0</v>
      </c>
      <c r="U31" s="36">
        <v>0</v>
      </c>
      <c r="V31" s="36">
        <v>0</v>
      </c>
      <c r="W31" s="36">
        <v>0</v>
      </c>
      <c r="X31" s="36">
        <v>0</v>
      </c>
      <c r="Y31" s="37">
        <f t="shared" si="7"/>
        <v>0</v>
      </c>
      <c r="Z31" s="35">
        <v>19.4</v>
      </c>
      <c r="AA31" s="34">
        <v>25</v>
      </c>
      <c r="AB31" s="40">
        <v>0</v>
      </c>
      <c r="AC31" s="34">
        <v>21</v>
      </c>
      <c r="AD31" s="35">
        <v>15.9</v>
      </c>
      <c r="AE31" s="34">
        <v>26</v>
      </c>
      <c r="AH31" s="24">
        <v>26</v>
      </c>
      <c r="AI31" s="32" t="s">
        <v>49</v>
      </c>
      <c r="AJ31" s="32" t="s">
        <v>69</v>
      </c>
      <c r="AK31" s="33">
        <v>0</v>
      </c>
      <c r="AL31" s="34">
        <v>21</v>
      </c>
      <c r="AN31" s="24">
        <v>26</v>
      </c>
      <c r="AO31" s="32" t="s">
        <v>30</v>
      </c>
      <c r="AP31" s="32" t="s">
        <v>41</v>
      </c>
      <c r="AQ31" s="35">
        <v>16.175</v>
      </c>
      <c r="AR31" s="34">
        <v>26</v>
      </c>
    </row>
    <row r="32" spans="1:44" ht="12.75">
      <c r="A32" s="24">
        <v>27</v>
      </c>
      <c r="B32" s="32" t="s">
        <v>67</v>
      </c>
      <c r="C32" s="32" t="s">
        <v>37</v>
      </c>
      <c r="D32" s="36">
        <f>SUM(D$47)</f>
        <v>240</v>
      </c>
      <c r="E32" s="37">
        <f t="shared" si="0"/>
        <v>0</v>
      </c>
      <c r="F32" s="38">
        <v>21</v>
      </c>
      <c r="G32" s="37">
        <f t="shared" si="1"/>
        <v>0</v>
      </c>
      <c r="H32" s="39">
        <f>LARGE((C32,E32,G32),1)</f>
        <v>0</v>
      </c>
      <c r="I32" s="36">
        <v>746</v>
      </c>
      <c r="J32" s="40">
        <f t="shared" si="2"/>
        <v>8.77</v>
      </c>
      <c r="K32" s="36">
        <f>SUM(K$48)</f>
        <v>530</v>
      </c>
      <c r="L32" s="40">
        <f t="shared" si="3"/>
        <v>0</v>
      </c>
      <c r="M32" s="38">
        <v>9</v>
      </c>
      <c r="N32" s="37">
        <f t="shared" si="4"/>
        <v>6</v>
      </c>
      <c r="O32" s="39">
        <f>LARGE((J32,L32,N32),1)</f>
        <v>8.77</v>
      </c>
      <c r="P32" s="36"/>
      <c r="Q32" s="40">
        <f t="shared" si="5"/>
        <v>0</v>
      </c>
      <c r="R32" s="36">
        <v>9</v>
      </c>
      <c r="S32" s="40">
        <f t="shared" si="6"/>
        <v>0</v>
      </c>
      <c r="T32" s="39">
        <f>LARGE((Q32,S32),1)</f>
        <v>0</v>
      </c>
      <c r="U32" s="36">
        <v>0</v>
      </c>
      <c r="V32" s="36">
        <v>0</v>
      </c>
      <c r="W32" s="36">
        <v>0</v>
      </c>
      <c r="X32" s="36">
        <v>0</v>
      </c>
      <c r="Y32" s="37">
        <f t="shared" si="7"/>
        <v>0</v>
      </c>
      <c r="Z32" s="35">
        <v>14.77</v>
      </c>
      <c r="AA32" s="34">
        <v>27</v>
      </c>
      <c r="AB32" s="40">
        <v>0</v>
      </c>
      <c r="AC32" s="34">
        <v>21</v>
      </c>
      <c r="AD32" s="35">
        <v>8.77</v>
      </c>
      <c r="AE32" s="34">
        <v>27</v>
      </c>
      <c r="AH32" s="24">
        <v>27</v>
      </c>
      <c r="AI32" s="32" t="s">
        <v>70</v>
      </c>
      <c r="AJ32" s="32" t="s">
        <v>33</v>
      </c>
      <c r="AK32" s="33">
        <v>0</v>
      </c>
      <c r="AL32" s="34">
        <v>21</v>
      </c>
      <c r="AN32" s="24">
        <v>27</v>
      </c>
      <c r="AO32" s="32" t="s">
        <v>67</v>
      </c>
      <c r="AP32" s="32" t="s">
        <v>37</v>
      </c>
      <c r="AQ32" s="35">
        <v>14.77</v>
      </c>
      <c r="AR32" s="34">
        <v>27</v>
      </c>
    </row>
    <row r="33" spans="1:44" ht="12.75">
      <c r="A33" s="24">
        <v>28</v>
      </c>
      <c r="B33" s="32" t="s">
        <v>38</v>
      </c>
      <c r="C33" s="32" t="s">
        <v>35</v>
      </c>
      <c r="D33" s="36">
        <f>SUM(D$47)</f>
        <v>240</v>
      </c>
      <c r="E33" s="37">
        <f t="shared" si="0"/>
        <v>0</v>
      </c>
      <c r="F33" s="38">
        <v>21</v>
      </c>
      <c r="G33" s="37">
        <f t="shared" si="1"/>
        <v>0</v>
      </c>
      <c r="H33" s="39">
        <f>LARGE((C33,E33,G33),1)</f>
        <v>0</v>
      </c>
      <c r="I33" s="36">
        <v>800</v>
      </c>
      <c r="J33" s="40">
        <f t="shared" si="2"/>
        <v>8.5</v>
      </c>
      <c r="K33" s="36">
        <f>SUM(K$48)</f>
        <v>530</v>
      </c>
      <c r="L33" s="40">
        <f t="shared" si="3"/>
        <v>0</v>
      </c>
      <c r="M33" s="38">
        <v>21</v>
      </c>
      <c r="N33" s="37">
        <f t="shared" si="4"/>
        <v>0</v>
      </c>
      <c r="O33" s="39">
        <f>LARGE((J33,L33,N33),1)</f>
        <v>8.5</v>
      </c>
      <c r="P33" s="36"/>
      <c r="Q33" s="40">
        <f t="shared" si="5"/>
        <v>0</v>
      </c>
      <c r="R33" s="36">
        <v>9</v>
      </c>
      <c r="S33" s="40">
        <f t="shared" si="6"/>
        <v>0</v>
      </c>
      <c r="T33" s="39">
        <f>LARGE((Q33,S33),1)</f>
        <v>0</v>
      </c>
      <c r="U33" s="36">
        <v>0</v>
      </c>
      <c r="V33" s="36">
        <v>0</v>
      </c>
      <c r="W33" s="36">
        <v>0</v>
      </c>
      <c r="X33" s="36">
        <v>0</v>
      </c>
      <c r="Y33" s="37">
        <f t="shared" si="7"/>
        <v>0</v>
      </c>
      <c r="Z33" s="35">
        <v>8.5</v>
      </c>
      <c r="AA33" s="34">
        <v>29</v>
      </c>
      <c r="AB33" s="40">
        <v>0</v>
      </c>
      <c r="AC33" s="34">
        <v>21</v>
      </c>
      <c r="AD33" s="35">
        <v>8.5</v>
      </c>
      <c r="AE33" s="34">
        <v>28</v>
      </c>
      <c r="AH33" s="24">
        <v>28</v>
      </c>
      <c r="AI33" s="32" t="s">
        <v>44</v>
      </c>
      <c r="AJ33" s="32" t="s">
        <v>68</v>
      </c>
      <c r="AK33" s="33">
        <v>0</v>
      </c>
      <c r="AL33" s="34">
        <v>21</v>
      </c>
      <c r="AN33" s="24">
        <v>28</v>
      </c>
      <c r="AO33" s="32" t="s">
        <v>40</v>
      </c>
      <c r="AP33" s="32" t="s">
        <v>64</v>
      </c>
      <c r="AQ33" s="35">
        <v>13.225</v>
      </c>
      <c r="AR33" s="34">
        <v>28</v>
      </c>
    </row>
    <row r="34" spans="1:44" ht="12.75">
      <c r="A34" s="24">
        <v>29</v>
      </c>
      <c r="B34" s="32" t="s">
        <v>62</v>
      </c>
      <c r="C34" s="32" t="s">
        <v>71</v>
      </c>
      <c r="D34" s="36">
        <v>77</v>
      </c>
      <c r="E34" s="37">
        <f t="shared" si="0"/>
        <v>8.15</v>
      </c>
      <c r="F34" s="38">
        <v>21</v>
      </c>
      <c r="G34" s="37">
        <f t="shared" si="1"/>
        <v>0</v>
      </c>
      <c r="H34" s="39">
        <f>LARGE((C34,E34,G34),1)</f>
        <v>8.15</v>
      </c>
      <c r="I34" s="36">
        <f>SUM(I$48)</f>
        <v>2500</v>
      </c>
      <c r="J34" s="40">
        <f t="shared" si="2"/>
        <v>0</v>
      </c>
      <c r="K34" s="36">
        <f>SUM(K$48)</f>
        <v>530</v>
      </c>
      <c r="L34" s="40">
        <f t="shared" si="3"/>
        <v>0</v>
      </c>
      <c r="M34" s="38">
        <v>21</v>
      </c>
      <c r="N34" s="37">
        <f t="shared" si="4"/>
        <v>0</v>
      </c>
      <c r="O34" s="39">
        <f>LARGE((J34,L34,N34),1)</f>
        <v>0</v>
      </c>
      <c r="P34" s="36"/>
      <c r="Q34" s="40">
        <f t="shared" si="5"/>
        <v>0</v>
      </c>
      <c r="R34" s="36">
        <v>9</v>
      </c>
      <c r="S34" s="40">
        <f t="shared" si="6"/>
        <v>0</v>
      </c>
      <c r="T34" s="39">
        <f>LARGE((Q34,S34),1)</f>
        <v>0</v>
      </c>
      <c r="U34" s="36">
        <v>0</v>
      </c>
      <c r="V34" s="36">
        <v>0</v>
      </c>
      <c r="W34" s="36">
        <v>0</v>
      </c>
      <c r="X34" s="36">
        <v>0</v>
      </c>
      <c r="Y34" s="37">
        <f t="shared" si="7"/>
        <v>0</v>
      </c>
      <c r="Z34" s="35">
        <v>8.15</v>
      </c>
      <c r="AA34" s="34">
        <v>30</v>
      </c>
      <c r="AB34" s="40">
        <v>0</v>
      </c>
      <c r="AC34" s="34">
        <v>21</v>
      </c>
      <c r="AD34" s="35">
        <v>8.15</v>
      </c>
      <c r="AE34" s="34">
        <v>29</v>
      </c>
      <c r="AH34" s="24">
        <v>29</v>
      </c>
      <c r="AI34" s="32" t="s">
        <v>72</v>
      </c>
      <c r="AJ34" s="32" t="s">
        <v>73</v>
      </c>
      <c r="AK34" s="33">
        <v>0</v>
      </c>
      <c r="AL34" s="34">
        <v>21</v>
      </c>
      <c r="AN34" s="24">
        <v>29</v>
      </c>
      <c r="AO34" s="32" t="s">
        <v>38</v>
      </c>
      <c r="AP34" s="32" t="s">
        <v>35</v>
      </c>
      <c r="AQ34" s="35">
        <v>8.5</v>
      </c>
      <c r="AR34" s="34">
        <v>29</v>
      </c>
    </row>
    <row r="35" spans="1:44" ht="12.75">
      <c r="A35" s="24">
        <v>30</v>
      </c>
      <c r="B35" s="14" t="s">
        <v>74</v>
      </c>
      <c r="C35" s="14" t="s">
        <v>69</v>
      </c>
      <c r="D35" s="36">
        <f aca="true" t="shared" si="9" ref="D35:D46">SUM(D$47)</f>
        <v>240</v>
      </c>
      <c r="E35" s="37">
        <f t="shared" si="0"/>
        <v>0</v>
      </c>
      <c r="F35" s="38">
        <v>5</v>
      </c>
      <c r="G35" s="37">
        <f t="shared" si="1"/>
        <v>8</v>
      </c>
      <c r="H35" s="39">
        <f>LARGE((C35,E35,G35),1)</f>
        <v>8</v>
      </c>
      <c r="I35" s="36">
        <f>SUM(I$48)</f>
        <v>2500</v>
      </c>
      <c r="J35" s="40">
        <f t="shared" si="2"/>
        <v>0</v>
      </c>
      <c r="K35" s="36">
        <f>SUM(K$48)</f>
        <v>530</v>
      </c>
      <c r="L35" s="40">
        <f t="shared" si="3"/>
        <v>0</v>
      </c>
      <c r="M35" s="38">
        <v>21</v>
      </c>
      <c r="N35" s="37">
        <f t="shared" si="4"/>
        <v>0</v>
      </c>
      <c r="O35" s="39">
        <f>LARGE((J35,L35,N35),1)</f>
        <v>0</v>
      </c>
      <c r="P35" s="36"/>
      <c r="Q35" s="40">
        <f t="shared" si="5"/>
        <v>0</v>
      </c>
      <c r="R35" s="36">
        <v>9</v>
      </c>
      <c r="S35" s="40">
        <f t="shared" si="6"/>
        <v>0</v>
      </c>
      <c r="T35" s="39">
        <f>LARGE((Q35,S35),1)</f>
        <v>0</v>
      </c>
      <c r="U35" s="36">
        <v>0</v>
      </c>
      <c r="V35" s="36">
        <v>0</v>
      </c>
      <c r="W35" s="36">
        <v>0</v>
      </c>
      <c r="X35" s="36">
        <v>0</v>
      </c>
      <c r="Y35" s="37">
        <f t="shared" si="7"/>
        <v>0</v>
      </c>
      <c r="Z35" s="35">
        <v>8</v>
      </c>
      <c r="AA35" s="34">
        <v>31</v>
      </c>
      <c r="AB35" s="40">
        <v>0</v>
      </c>
      <c r="AC35" s="34">
        <v>21</v>
      </c>
      <c r="AD35" s="35">
        <v>8</v>
      </c>
      <c r="AE35" s="34">
        <v>30</v>
      </c>
      <c r="AH35" s="24">
        <v>30</v>
      </c>
      <c r="AI35" s="32" t="s">
        <v>30</v>
      </c>
      <c r="AJ35" s="32" t="s">
        <v>75</v>
      </c>
      <c r="AK35" s="33">
        <v>0</v>
      </c>
      <c r="AL35" s="34">
        <v>21</v>
      </c>
      <c r="AN35" s="24">
        <v>30</v>
      </c>
      <c r="AO35" s="32" t="s">
        <v>62</v>
      </c>
      <c r="AP35" s="32" t="s">
        <v>71</v>
      </c>
      <c r="AQ35" s="35">
        <v>8.15</v>
      </c>
      <c r="AR35" s="34">
        <v>30</v>
      </c>
    </row>
    <row r="36" spans="1:44" ht="12.75">
      <c r="A36" s="24">
        <v>31</v>
      </c>
      <c r="B36" s="32" t="s">
        <v>60</v>
      </c>
      <c r="C36" s="32" t="s">
        <v>65</v>
      </c>
      <c r="D36" s="36">
        <f t="shared" si="9"/>
        <v>240</v>
      </c>
      <c r="E36" s="37">
        <f t="shared" si="0"/>
        <v>0</v>
      </c>
      <c r="F36" s="38">
        <v>21</v>
      </c>
      <c r="G36" s="37">
        <f t="shared" si="1"/>
        <v>0</v>
      </c>
      <c r="H36" s="39">
        <f>LARGE((C36,E36,G36),1)</f>
        <v>0</v>
      </c>
      <c r="I36" s="36">
        <v>2500</v>
      </c>
      <c r="J36" s="40">
        <f t="shared" si="2"/>
        <v>0</v>
      </c>
      <c r="K36" s="36">
        <v>236</v>
      </c>
      <c r="L36" s="40">
        <f t="shared" si="3"/>
        <v>7.35</v>
      </c>
      <c r="M36" s="38">
        <v>21</v>
      </c>
      <c r="N36" s="37">
        <f t="shared" si="4"/>
        <v>0</v>
      </c>
      <c r="O36" s="39">
        <f>LARGE((J36,L36,N36),1)</f>
        <v>7.35</v>
      </c>
      <c r="P36" s="36"/>
      <c r="Q36" s="40">
        <f t="shared" si="5"/>
        <v>0</v>
      </c>
      <c r="R36" s="36">
        <v>9</v>
      </c>
      <c r="S36" s="40">
        <f t="shared" si="6"/>
        <v>0</v>
      </c>
      <c r="T36" s="39">
        <f>LARGE((Q36,S36),1)</f>
        <v>0</v>
      </c>
      <c r="U36" s="36">
        <v>0</v>
      </c>
      <c r="V36" s="36">
        <v>0</v>
      </c>
      <c r="W36" s="36">
        <v>0</v>
      </c>
      <c r="X36" s="36">
        <v>0</v>
      </c>
      <c r="Y36" s="37">
        <f t="shared" si="7"/>
        <v>0</v>
      </c>
      <c r="Z36" s="35">
        <v>7.35</v>
      </c>
      <c r="AA36" s="34">
        <v>32</v>
      </c>
      <c r="AB36" s="40">
        <v>0</v>
      </c>
      <c r="AC36" s="34">
        <v>21</v>
      </c>
      <c r="AD36" s="35">
        <v>7.35</v>
      </c>
      <c r="AE36" s="34">
        <v>31</v>
      </c>
      <c r="AH36" s="24">
        <v>31</v>
      </c>
      <c r="AI36" s="32" t="s">
        <v>30</v>
      </c>
      <c r="AJ36" s="32" t="s">
        <v>57</v>
      </c>
      <c r="AK36" s="33">
        <v>0</v>
      </c>
      <c r="AL36" s="34">
        <v>21</v>
      </c>
      <c r="AN36" s="24">
        <v>31</v>
      </c>
      <c r="AO36" s="14" t="s">
        <v>74</v>
      </c>
      <c r="AP36" s="14" t="s">
        <v>69</v>
      </c>
      <c r="AQ36" s="35">
        <v>8</v>
      </c>
      <c r="AR36" s="34">
        <v>31</v>
      </c>
    </row>
    <row r="37" spans="1:44" ht="12.75">
      <c r="A37" s="24">
        <v>32</v>
      </c>
      <c r="B37" s="32" t="s">
        <v>40</v>
      </c>
      <c r="C37" s="32" t="s">
        <v>64</v>
      </c>
      <c r="D37" s="36">
        <f t="shared" si="9"/>
        <v>240</v>
      </c>
      <c r="E37" s="37">
        <f t="shared" si="0"/>
        <v>0</v>
      </c>
      <c r="F37" s="38">
        <v>21</v>
      </c>
      <c r="G37" s="37">
        <f t="shared" si="1"/>
        <v>0</v>
      </c>
      <c r="H37" s="39">
        <f>LARGE((C37,E37,G37),1)</f>
        <v>0</v>
      </c>
      <c r="I37" s="36">
        <v>2500</v>
      </c>
      <c r="J37" s="40">
        <f t="shared" si="2"/>
        <v>0</v>
      </c>
      <c r="K37" s="36">
        <v>241</v>
      </c>
      <c r="L37" s="40">
        <f t="shared" si="3"/>
        <v>7.225</v>
      </c>
      <c r="M37" s="38">
        <v>9</v>
      </c>
      <c r="N37" s="37">
        <f t="shared" si="4"/>
        <v>6</v>
      </c>
      <c r="O37" s="39">
        <f>LARGE((J37,L37,N37),1)</f>
        <v>7.225</v>
      </c>
      <c r="P37" s="36"/>
      <c r="Q37" s="40">
        <f t="shared" si="5"/>
        <v>0</v>
      </c>
      <c r="R37" s="36">
        <v>9</v>
      </c>
      <c r="S37" s="40">
        <f t="shared" si="6"/>
        <v>0</v>
      </c>
      <c r="T37" s="39">
        <f>LARGE((Q37,S37),1)</f>
        <v>0</v>
      </c>
      <c r="U37" s="36">
        <v>0</v>
      </c>
      <c r="V37" s="36">
        <v>0</v>
      </c>
      <c r="W37" s="36">
        <v>0</v>
      </c>
      <c r="X37" s="36">
        <v>0</v>
      </c>
      <c r="Y37" s="37">
        <f t="shared" si="7"/>
        <v>0</v>
      </c>
      <c r="Z37" s="35">
        <v>13.225</v>
      </c>
      <c r="AA37" s="34">
        <v>28</v>
      </c>
      <c r="AB37" s="40">
        <v>0</v>
      </c>
      <c r="AC37" s="34">
        <v>21</v>
      </c>
      <c r="AD37" s="35">
        <v>7.225</v>
      </c>
      <c r="AE37" s="34">
        <v>32</v>
      </c>
      <c r="AH37" s="24">
        <v>32</v>
      </c>
      <c r="AI37" s="32" t="s">
        <v>30</v>
      </c>
      <c r="AJ37" s="32" t="s">
        <v>41</v>
      </c>
      <c r="AK37" s="33">
        <v>0</v>
      </c>
      <c r="AL37" s="34">
        <v>21</v>
      </c>
      <c r="AN37" s="24">
        <v>32</v>
      </c>
      <c r="AO37" s="32" t="s">
        <v>60</v>
      </c>
      <c r="AP37" s="32" t="s">
        <v>65</v>
      </c>
      <c r="AQ37" s="35">
        <v>7.35</v>
      </c>
      <c r="AR37" s="34">
        <v>32</v>
      </c>
    </row>
    <row r="38" spans="1:44" ht="12.75">
      <c r="A38" s="24">
        <v>33</v>
      </c>
      <c r="B38" s="14" t="s">
        <v>76</v>
      </c>
      <c r="C38" s="14" t="s">
        <v>77</v>
      </c>
      <c r="D38" s="36">
        <f t="shared" si="9"/>
        <v>240</v>
      </c>
      <c r="E38" s="37">
        <f t="shared" si="0"/>
        <v>0</v>
      </c>
      <c r="F38" s="38">
        <v>21</v>
      </c>
      <c r="G38" s="37">
        <f t="shared" si="1"/>
        <v>0</v>
      </c>
      <c r="H38" s="39">
        <f>LARGE((C38,E38,G38),1)</f>
        <v>0</v>
      </c>
      <c r="I38" s="36">
        <v>1062</v>
      </c>
      <c r="J38" s="40">
        <f t="shared" si="2"/>
        <v>7.19</v>
      </c>
      <c r="K38" s="36">
        <f aca="true" t="shared" si="10" ref="K38:K46">SUM(K$48)</f>
        <v>530</v>
      </c>
      <c r="L38" s="40">
        <f t="shared" si="3"/>
        <v>0</v>
      </c>
      <c r="M38" s="38">
        <v>21</v>
      </c>
      <c r="N38" s="37">
        <f t="shared" si="4"/>
        <v>0</v>
      </c>
      <c r="O38" s="39">
        <f>LARGE((J38,L38,N38),1)</f>
        <v>7.19</v>
      </c>
      <c r="P38" s="36"/>
      <c r="Q38" s="40">
        <f t="shared" si="5"/>
        <v>0</v>
      </c>
      <c r="R38" s="36">
        <v>9</v>
      </c>
      <c r="S38" s="40">
        <f t="shared" si="6"/>
        <v>0</v>
      </c>
      <c r="T38" s="39">
        <f>LARGE((Q38,S38),1)</f>
        <v>0</v>
      </c>
      <c r="U38" s="36">
        <v>0</v>
      </c>
      <c r="V38" s="36">
        <v>0</v>
      </c>
      <c r="W38" s="36">
        <v>0</v>
      </c>
      <c r="X38" s="36">
        <v>0</v>
      </c>
      <c r="Y38" s="37">
        <f t="shared" si="7"/>
        <v>0</v>
      </c>
      <c r="Z38" s="35">
        <v>7.19</v>
      </c>
      <c r="AA38" s="34">
        <v>33</v>
      </c>
      <c r="AB38" s="40">
        <v>0</v>
      </c>
      <c r="AC38" s="34">
        <v>21</v>
      </c>
      <c r="AD38" s="35">
        <v>7.19</v>
      </c>
      <c r="AE38" s="34">
        <v>33</v>
      </c>
      <c r="AH38" s="24">
        <v>33</v>
      </c>
      <c r="AI38" s="32" t="s">
        <v>78</v>
      </c>
      <c r="AJ38" s="32" t="s">
        <v>41</v>
      </c>
      <c r="AK38" s="33">
        <v>0</v>
      </c>
      <c r="AL38" s="34">
        <v>21</v>
      </c>
      <c r="AN38" s="24">
        <v>33</v>
      </c>
      <c r="AO38" s="14" t="s">
        <v>76</v>
      </c>
      <c r="AP38" s="14" t="s">
        <v>77</v>
      </c>
      <c r="AQ38" s="35">
        <v>7.19</v>
      </c>
      <c r="AR38" s="34">
        <v>33</v>
      </c>
    </row>
    <row r="39" spans="1:44" ht="12.75">
      <c r="A39" s="24">
        <v>34</v>
      </c>
      <c r="B39" s="32" t="s">
        <v>30</v>
      </c>
      <c r="C39" s="32" t="s">
        <v>75</v>
      </c>
      <c r="D39" s="36">
        <f t="shared" si="9"/>
        <v>240</v>
      </c>
      <c r="E39" s="37">
        <f t="shared" si="0"/>
        <v>0</v>
      </c>
      <c r="F39" s="38">
        <v>21</v>
      </c>
      <c r="G39" s="37">
        <f t="shared" si="1"/>
        <v>0</v>
      </c>
      <c r="H39" s="39">
        <f>LARGE((C39,E39,G39),1)</f>
        <v>0</v>
      </c>
      <c r="I39" s="36">
        <f aca="true" t="shared" si="11" ref="I39:I46">SUM(I$48)</f>
        <v>2500</v>
      </c>
      <c r="J39" s="40">
        <f t="shared" si="2"/>
        <v>0</v>
      </c>
      <c r="K39" s="36">
        <f t="shared" si="10"/>
        <v>530</v>
      </c>
      <c r="L39" s="40">
        <f t="shared" si="3"/>
        <v>0</v>
      </c>
      <c r="M39" s="38">
        <v>21</v>
      </c>
      <c r="N39" s="37">
        <f t="shared" si="4"/>
        <v>0</v>
      </c>
      <c r="O39" s="39">
        <f>LARGE((J39,L39,N39),1)</f>
        <v>0</v>
      </c>
      <c r="P39" s="36"/>
      <c r="Q39" s="40">
        <f t="shared" si="5"/>
        <v>0</v>
      </c>
      <c r="R39" s="36">
        <v>9</v>
      </c>
      <c r="S39" s="40">
        <f t="shared" si="6"/>
        <v>0</v>
      </c>
      <c r="T39" s="39">
        <f>LARGE((Q39,S39),1)</f>
        <v>0</v>
      </c>
      <c r="U39" s="36">
        <v>0</v>
      </c>
      <c r="V39" s="36">
        <v>0</v>
      </c>
      <c r="W39" s="36">
        <v>0</v>
      </c>
      <c r="X39" s="36">
        <v>0</v>
      </c>
      <c r="Y39" s="37">
        <f t="shared" si="7"/>
        <v>0</v>
      </c>
      <c r="Z39" s="35">
        <v>0</v>
      </c>
      <c r="AA39" s="34">
        <v>34</v>
      </c>
      <c r="AB39" s="40">
        <v>0</v>
      </c>
      <c r="AC39" s="34">
        <v>21</v>
      </c>
      <c r="AD39" s="35">
        <v>0</v>
      </c>
      <c r="AE39" s="34">
        <v>34</v>
      </c>
      <c r="AH39" s="24">
        <v>34</v>
      </c>
      <c r="AI39" s="32" t="s">
        <v>62</v>
      </c>
      <c r="AJ39" s="32" t="s">
        <v>71</v>
      </c>
      <c r="AK39" s="33">
        <v>0</v>
      </c>
      <c r="AL39" s="34">
        <v>21</v>
      </c>
      <c r="AN39" s="24">
        <v>34</v>
      </c>
      <c r="AO39" s="32" t="s">
        <v>49</v>
      </c>
      <c r="AP39" s="32" t="s">
        <v>69</v>
      </c>
      <c r="AQ39" s="35">
        <v>0</v>
      </c>
      <c r="AR39" s="34">
        <v>34</v>
      </c>
    </row>
    <row r="40" spans="1:44" ht="12.75">
      <c r="A40" s="24">
        <v>35</v>
      </c>
      <c r="B40" s="32" t="s">
        <v>70</v>
      </c>
      <c r="C40" s="32" t="s">
        <v>33</v>
      </c>
      <c r="D40" s="36">
        <f t="shared" si="9"/>
        <v>240</v>
      </c>
      <c r="E40" s="37">
        <f t="shared" si="0"/>
        <v>0</v>
      </c>
      <c r="F40" s="38">
        <v>21</v>
      </c>
      <c r="G40" s="37">
        <f t="shared" si="1"/>
        <v>0</v>
      </c>
      <c r="H40" s="39">
        <f>LARGE((C40,E40,G40),1)</f>
        <v>0</v>
      </c>
      <c r="I40" s="36">
        <f t="shared" si="11"/>
        <v>2500</v>
      </c>
      <c r="J40" s="40">
        <f t="shared" si="2"/>
        <v>0</v>
      </c>
      <c r="K40" s="36">
        <f t="shared" si="10"/>
        <v>530</v>
      </c>
      <c r="L40" s="40">
        <f t="shared" si="3"/>
        <v>0</v>
      </c>
      <c r="M40" s="38">
        <v>21</v>
      </c>
      <c r="N40" s="37">
        <f t="shared" si="4"/>
        <v>0</v>
      </c>
      <c r="O40" s="39">
        <f>LARGE((J40,L40,N40),1)</f>
        <v>0</v>
      </c>
      <c r="P40" s="36"/>
      <c r="Q40" s="40">
        <f t="shared" si="5"/>
        <v>0</v>
      </c>
      <c r="R40" s="36">
        <v>9</v>
      </c>
      <c r="S40" s="40">
        <f t="shared" si="6"/>
        <v>0</v>
      </c>
      <c r="T40" s="39">
        <f>LARGE((Q40,S40),1)</f>
        <v>0</v>
      </c>
      <c r="U40" s="36">
        <v>0</v>
      </c>
      <c r="V40" s="36">
        <v>0</v>
      </c>
      <c r="W40" s="36">
        <v>0</v>
      </c>
      <c r="X40" s="36">
        <v>0</v>
      </c>
      <c r="Y40" s="37">
        <f t="shared" si="7"/>
        <v>0</v>
      </c>
      <c r="Z40" s="35">
        <v>0</v>
      </c>
      <c r="AA40" s="34">
        <v>34</v>
      </c>
      <c r="AB40" s="40">
        <v>0</v>
      </c>
      <c r="AC40" s="34">
        <v>21</v>
      </c>
      <c r="AD40" s="35">
        <v>0</v>
      </c>
      <c r="AE40" s="34">
        <v>34</v>
      </c>
      <c r="AH40" s="24">
        <v>35</v>
      </c>
      <c r="AI40" s="32" t="s">
        <v>62</v>
      </c>
      <c r="AJ40" s="32" t="s">
        <v>63</v>
      </c>
      <c r="AK40" s="33">
        <v>0</v>
      </c>
      <c r="AL40" s="34">
        <v>21</v>
      </c>
      <c r="AN40" s="24">
        <v>35</v>
      </c>
      <c r="AO40" s="32" t="s">
        <v>70</v>
      </c>
      <c r="AP40" s="32" t="s">
        <v>33</v>
      </c>
      <c r="AQ40" s="35">
        <v>0</v>
      </c>
      <c r="AR40" s="34">
        <v>34</v>
      </c>
    </row>
    <row r="41" spans="1:44" ht="12.75">
      <c r="A41" s="24">
        <v>36</v>
      </c>
      <c r="B41" s="32" t="s">
        <v>72</v>
      </c>
      <c r="C41" s="32" t="s">
        <v>73</v>
      </c>
      <c r="D41" s="36">
        <f t="shared" si="9"/>
        <v>240</v>
      </c>
      <c r="E41" s="37">
        <f t="shared" si="0"/>
        <v>0</v>
      </c>
      <c r="F41" s="38">
        <v>21</v>
      </c>
      <c r="G41" s="37">
        <f t="shared" si="1"/>
        <v>0</v>
      </c>
      <c r="H41" s="39">
        <f>LARGE((C41,E41,G41),1)</f>
        <v>0</v>
      </c>
      <c r="I41" s="36">
        <f t="shared" si="11"/>
        <v>2500</v>
      </c>
      <c r="J41" s="40">
        <f t="shared" si="2"/>
        <v>0</v>
      </c>
      <c r="K41" s="36">
        <f t="shared" si="10"/>
        <v>530</v>
      </c>
      <c r="L41" s="40">
        <f t="shared" si="3"/>
        <v>0</v>
      </c>
      <c r="M41" s="38">
        <v>21</v>
      </c>
      <c r="N41" s="37">
        <f t="shared" si="4"/>
        <v>0</v>
      </c>
      <c r="O41" s="39">
        <f>LARGE((J41,L41,N41),1)</f>
        <v>0</v>
      </c>
      <c r="P41" s="36"/>
      <c r="Q41" s="40">
        <f t="shared" si="5"/>
        <v>0</v>
      </c>
      <c r="R41" s="36">
        <v>9</v>
      </c>
      <c r="S41" s="40">
        <f t="shared" si="6"/>
        <v>0</v>
      </c>
      <c r="T41" s="39">
        <f>LARGE((Q41,S41),1)</f>
        <v>0</v>
      </c>
      <c r="U41" s="36">
        <v>0</v>
      </c>
      <c r="V41" s="36">
        <v>0</v>
      </c>
      <c r="W41" s="36">
        <v>0</v>
      </c>
      <c r="X41" s="36">
        <v>0</v>
      </c>
      <c r="Y41" s="37">
        <f t="shared" si="7"/>
        <v>0</v>
      </c>
      <c r="Z41" s="35">
        <v>0</v>
      </c>
      <c r="AA41" s="34">
        <v>34</v>
      </c>
      <c r="AB41" s="40">
        <v>0</v>
      </c>
      <c r="AC41" s="34">
        <v>21</v>
      </c>
      <c r="AD41" s="35">
        <v>0</v>
      </c>
      <c r="AE41" s="34">
        <v>34</v>
      </c>
      <c r="AH41" s="24">
        <v>36</v>
      </c>
      <c r="AI41" s="32" t="s">
        <v>38</v>
      </c>
      <c r="AJ41" s="32" t="s">
        <v>35</v>
      </c>
      <c r="AK41" s="33">
        <v>0</v>
      </c>
      <c r="AL41" s="34">
        <v>21</v>
      </c>
      <c r="AN41" s="24">
        <v>36</v>
      </c>
      <c r="AO41" s="32" t="s">
        <v>72</v>
      </c>
      <c r="AP41" s="32" t="s">
        <v>73</v>
      </c>
      <c r="AQ41" s="35">
        <v>0</v>
      </c>
      <c r="AR41" s="34">
        <v>34</v>
      </c>
    </row>
    <row r="42" spans="1:44" ht="12.75">
      <c r="A42" s="13">
        <v>37</v>
      </c>
      <c r="B42" s="32" t="s">
        <v>49</v>
      </c>
      <c r="C42" s="32" t="s">
        <v>69</v>
      </c>
      <c r="D42" s="36">
        <f t="shared" si="9"/>
        <v>240</v>
      </c>
      <c r="E42" s="37">
        <f t="shared" si="0"/>
        <v>0</v>
      </c>
      <c r="F42" s="38">
        <v>21</v>
      </c>
      <c r="G42" s="37">
        <f t="shared" si="1"/>
        <v>0</v>
      </c>
      <c r="H42" s="39">
        <f>LARGE((C42,E42,G42),1)</f>
        <v>0</v>
      </c>
      <c r="I42" s="36">
        <f t="shared" si="11"/>
        <v>2500</v>
      </c>
      <c r="J42" s="40">
        <f t="shared" si="2"/>
        <v>0</v>
      </c>
      <c r="K42" s="36">
        <f t="shared" si="10"/>
        <v>530</v>
      </c>
      <c r="L42" s="40">
        <f t="shared" si="3"/>
        <v>0</v>
      </c>
      <c r="M42" s="38">
        <v>21</v>
      </c>
      <c r="N42" s="37">
        <f t="shared" si="4"/>
        <v>0</v>
      </c>
      <c r="O42" s="39">
        <f>LARGE((J42,L42,N42),1)</f>
        <v>0</v>
      </c>
      <c r="P42" s="36"/>
      <c r="Q42" s="40">
        <f t="shared" si="5"/>
        <v>0</v>
      </c>
      <c r="R42" s="36">
        <v>9</v>
      </c>
      <c r="S42" s="40">
        <f t="shared" si="6"/>
        <v>0</v>
      </c>
      <c r="T42" s="39">
        <f>LARGE((Q42,S42),1)</f>
        <v>0</v>
      </c>
      <c r="U42" s="36">
        <v>0</v>
      </c>
      <c r="V42" s="36">
        <v>0</v>
      </c>
      <c r="W42" s="36">
        <v>0</v>
      </c>
      <c r="X42" s="36">
        <v>0</v>
      </c>
      <c r="Y42" s="37">
        <f t="shared" si="7"/>
        <v>0</v>
      </c>
      <c r="Z42" s="35">
        <v>0</v>
      </c>
      <c r="AA42" s="34">
        <v>34</v>
      </c>
      <c r="AB42" s="40">
        <v>0</v>
      </c>
      <c r="AC42" s="34">
        <v>21</v>
      </c>
      <c r="AD42" s="35">
        <v>0</v>
      </c>
      <c r="AE42" s="34">
        <v>34</v>
      </c>
      <c r="AH42" s="13">
        <v>37</v>
      </c>
      <c r="AI42" s="14" t="s">
        <v>76</v>
      </c>
      <c r="AJ42" s="14" t="s">
        <v>77</v>
      </c>
      <c r="AK42" s="33">
        <v>0</v>
      </c>
      <c r="AL42" s="34">
        <v>21</v>
      </c>
      <c r="AN42" s="13">
        <v>37</v>
      </c>
      <c r="AO42" s="32" t="s">
        <v>30</v>
      </c>
      <c r="AP42" s="32" t="s">
        <v>75</v>
      </c>
      <c r="AQ42" s="35">
        <v>0</v>
      </c>
      <c r="AR42" s="34">
        <v>34</v>
      </c>
    </row>
    <row r="43" spans="1:44" ht="12.75">
      <c r="A43" s="13">
        <v>38</v>
      </c>
      <c r="B43" s="32" t="s">
        <v>78</v>
      </c>
      <c r="C43" s="32" t="s">
        <v>41</v>
      </c>
      <c r="D43" s="36">
        <f t="shared" si="9"/>
        <v>240</v>
      </c>
      <c r="E43" s="37">
        <f t="shared" si="0"/>
        <v>0</v>
      </c>
      <c r="F43" s="38">
        <v>21</v>
      </c>
      <c r="G43" s="37">
        <f t="shared" si="1"/>
        <v>0</v>
      </c>
      <c r="H43" s="39">
        <f>LARGE((C43,E43,G43),1)</f>
        <v>0</v>
      </c>
      <c r="I43" s="36">
        <f t="shared" si="11"/>
        <v>2500</v>
      </c>
      <c r="J43" s="40">
        <f t="shared" si="2"/>
        <v>0</v>
      </c>
      <c r="K43" s="36">
        <f t="shared" si="10"/>
        <v>530</v>
      </c>
      <c r="L43" s="40">
        <f t="shared" si="3"/>
        <v>0</v>
      </c>
      <c r="M43" s="38">
        <v>21</v>
      </c>
      <c r="N43" s="37">
        <f t="shared" si="4"/>
        <v>0</v>
      </c>
      <c r="O43" s="39">
        <f>LARGE((J43,L43,N43),1)</f>
        <v>0</v>
      </c>
      <c r="P43" s="36"/>
      <c r="Q43" s="40">
        <f t="shared" si="5"/>
        <v>0</v>
      </c>
      <c r="R43" s="36">
        <v>9</v>
      </c>
      <c r="S43" s="40">
        <f t="shared" si="6"/>
        <v>0</v>
      </c>
      <c r="T43" s="39">
        <f>LARGE((Q43,S43),1)</f>
        <v>0</v>
      </c>
      <c r="U43" s="36">
        <v>0</v>
      </c>
      <c r="V43" s="36">
        <v>0</v>
      </c>
      <c r="W43" s="36">
        <v>0</v>
      </c>
      <c r="X43" s="36">
        <v>0</v>
      </c>
      <c r="Y43" s="37">
        <f t="shared" si="7"/>
        <v>0</v>
      </c>
      <c r="Z43" s="35">
        <v>0</v>
      </c>
      <c r="AA43" s="34">
        <v>34</v>
      </c>
      <c r="AB43" s="40">
        <v>0</v>
      </c>
      <c r="AC43" s="34">
        <v>21</v>
      </c>
      <c r="AD43" s="35">
        <v>0</v>
      </c>
      <c r="AE43" s="34">
        <v>34</v>
      </c>
      <c r="AH43" s="13">
        <v>38</v>
      </c>
      <c r="AI43" s="14" t="s">
        <v>74</v>
      </c>
      <c r="AJ43" s="14" t="s">
        <v>69</v>
      </c>
      <c r="AK43" s="33">
        <v>0</v>
      </c>
      <c r="AL43" s="34">
        <v>21</v>
      </c>
      <c r="AN43" s="13">
        <v>38</v>
      </c>
      <c r="AO43" s="32" t="s">
        <v>78</v>
      </c>
      <c r="AP43" s="32" t="s">
        <v>41</v>
      </c>
      <c r="AQ43" s="35">
        <v>0</v>
      </c>
      <c r="AR43" s="34">
        <v>34</v>
      </c>
    </row>
    <row r="44" spans="1:44" ht="12.75">
      <c r="A44" s="13">
        <v>39</v>
      </c>
      <c r="B44" s="14"/>
      <c r="C44" s="14"/>
      <c r="D44" s="36">
        <f t="shared" si="9"/>
        <v>240</v>
      </c>
      <c r="E44" s="37">
        <f t="shared" si="0"/>
        <v>0</v>
      </c>
      <c r="F44" s="38">
        <v>21</v>
      </c>
      <c r="G44" s="37">
        <f t="shared" si="1"/>
        <v>0</v>
      </c>
      <c r="H44" s="39">
        <f>LARGE((C44,E44,G44),1)</f>
        <v>0</v>
      </c>
      <c r="I44" s="36">
        <f t="shared" si="11"/>
        <v>2500</v>
      </c>
      <c r="J44" s="40">
        <f t="shared" si="2"/>
        <v>0</v>
      </c>
      <c r="K44" s="36">
        <f t="shared" si="10"/>
        <v>530</v>
      </c>
      <c r="L44" s="40">
        <f t="shared" si="3"/>
        <v>0</v>
      </c>
      <c r="M44" s="38">
        <v>21</v>
      </c>
      <c r="N44" s="37">
        <f t="shared" si="4"/>
        <v>0</v>
      </c>
      <c r="O44" s="39">
        <f>LARGE((J44,L44,N44),1)</f>
        <v>0</v>
      </c>
      <c r="P44" s="36"/>
      <c r="Q44" s="40">
        <f t="shared" si="5"/>
        <v>0</v>
      </c>
      <c r="R44" s="36">
        <v>9</v>
      </c>
      <c r="S44" s="40">
        <f t="shared" si="6"/>
        <v>0</v>
      </c>
      <c r="T44" s="39">
        <f>LARGE((Q44,S44),1)</f>
        <v>0</v>
      </c>
      <c r="U44" s="36">
        <v>0</v>
      </c>
      <c r="V44" s="36">
        <v>0</v>
      </c>
      <c r="W44" s="36">
        <v>0</v>
      </c>
      <c r="X44" s="36">
        <v>0</v>
      </c>
      <c r="Y44" s="37">
        <f t="shared" si="7"/>
        <v>0</v>
      </c>
      <c r="Z44" s="35">
        <v>0</v>
      </c>
      <c r="AA44" s="34">
        <v>34</v>
      </c>
      <c r="AB44" s="40">
        <v>0</v>
      </c>
      <c r="AC44" s="34">
        <v>21</v>
      </c>
      <c r="AD44" s="35">
        <v>0</v>
      </c>
      <c r="AE44" s="34">
        <v>34</v>
      </c>
      <c r="AH44" s="13">
        <v>39</v>
      </c>
      <c r="AI44" s="14"/>
      <c r="AJ44" s="14"/>
      <c r="AK44" s="33">
        <v>0</v>
      </c>
      <c r="AL44" s="34">
        <v>21</v>
      </c>
      <c r="AN44" s="13">
        <v>39</v>
      </c>
      <c r="AO44" s="14"/>
      <c r="AP44" s="14"/>
      <c r="AQ44" s="35">
        <v>0</v>
      </c>
      <c r="AR44" s="34">
        <v>34</v>
      </c>
    </row>
    <row r="45" spans="1:44" ht="12.75">
      <c r="A45" s="13">
        <v>40</v>
      </c>
      <c r="B45" s="14"/>
      <c r="C45" s="14"/>
      <c r="D45" s="36">
        <f t="shared" si="9"/>
        <v>240</v>
      </c>
      <c r="E45" s="37">
        <f t="shared" si="0"/>
        <v>0</v>
      </c>
      <c r="F45" s="38">
        <v>21</v>
      </c>
      <c r="G45" s="37">
        <f t="shared" si="1"/>
        <v>0</v>
      </c>
      <c r="H45" s="39">
        <f>LARGE((C45,E45,G45),1)</f>
        <v>0</v>
      </c>
      <c r="I45" s="36">
        <f t="shared" si="11"/>
        <v>2500</v>
      </c>
      <c r="J45" s="40">
        <f t="shared" si="2"/>
        <v>0</v>
      </c>
      <c r="K45" s="36">
        <f t="shared" si="10"/>
        <v>530</v>
      </c>
      <c r="L45" s="40">
        <f t="shared" si="3"/>
        <v>0</v>
      </c>
      <c r="M45" s="38">
        <v>21</v>
      </c>
      <c r="N45" s="37">
        <f t="shared" si="4"/>
        <v>0</v>
      </c>
      <c r="O45" s="39">
        <f>LARGE((J45,L45,N45),1)</f>
        <v>0</v>
      </c>
      <c r="P45" s="36"/>
      <c r="Q45" s="40">
        <f t="shared" si="5"/>
        <v>0</v>
      </c>
      <c r="R45" s="36">
        <v>9</v>
      </c>
      <c r="S45" s="40">
        <f t="shared" si="6"/>
        <v>0</v>
      </c>
      <c r="T45" s="39">
        <f>LARGE((Q45,S45),1)</f>
        <v>0</v>
      </c>
      <c r="U45" s="36">
        <v>0</v>
      </c>
      <c r="V45" s="36">
        <v>0</v>
      </c>
      <c r="W45" s="36">
        <v>0</v>
      </c>
      <c r="X45" s="36">
        <v>0</v>
      </c>
      <c r="Y45" s="37">
        <f t="shared" si="7"/>
        <v>0</v>
      </c>
      <c r="Z45" s="35">
        <v>0</v>
      </c>
      <c r="AA45" s="34">
        <v>34</v>
      </c>
      <c r="AB45" s="40">
        <v>0</v>
      </c>
      <c r="AC45" s="34">
        <v>21</v>
      </c>
      <c r="AD45" s="35">
        <v>0</v>
      </c>
      <c r="AE45" s="34">
        <v>34</v>
      </c>
      <c r="AH45" s="13">
        <v>40</v>
      </c>
      <c r="AI45" s="14"/>
      <c r="AJ45" s="14"/>
      <c r="AK45" s="33">
        <v>0</v>
      </c>
      <c r="AL45" s="34">
        <v>21</v>
      </c>
      <c r="AN45" s="13">
        <v>40</v>
      </c>
      <c r="AO45" s="14"/>
      <c r="AP45" s="14"/>
      <c r="AQ45" s="35">
        <v>0</v>
      </c>
      <c r="AR45" s="34">
        <v>34</v>
      </c>
    </row>
    <row r="46" spans="1:44" ht="13.5" thickBot="1">
      <c r="A46" s="42"/>
      <c r="B46" s="43"/>
      <c r="C46" s="43"/>
      <c r="D46" s="36">
        <f t="shared" si="9"/>
        <v>240</v>
      </c>
      <c r="E46" s="37">
        <f t="shared" si="0"/>
        <v>0</v>
      </c>
      <c r="F46" s="38">
        <v>21</v>
      </c>
      <c r="G46" s="37">
        <f t="shared" si="1"/>
        <v>0</v>
      </c>
      <c r="H46" s="39">
        <f>LARGE((C46,E46,G46),1)</f>
        <v>0</v>
      </c>
      <c r="I46" s="36">
        <f t="shared" si="11"/>
        <v>2500</v>
      </c>
      <c r="J46" s="40">
        <f t="shared" si="2"/>
        <v>0</v>
      </c>
      <c r="K46" s="36">
        <f t="shared" si="10"/>
        <v>530</v>
      </c>
      <c r="L46" s="40">
        <f t="shared" si="3"/>
        <v>0</v>
      </c>
      <c r="M46" s="38">
        <v>21</v>
      </c>
      <c r="N46" s="37">
        <f t="shared" si="4"/>
        <v>0</v>
      </c>
      <c r="O46" s="39">
        <f>LARGE((J46,L46,N46),1)</f>
        <v>0</v>
      </c>
      <c r="P46" s="36"/>
      <c r="Q46" s="40">
        <f t="shared" si="5"/>
        <v>0</v>
      </c>
      <c r="R46" s="36">
        <v>9</v>
      </c>
      <c r="S46" s="40">
        <f t="shared" si="6"/>
        <v>0</v>
      </c>
      <c r="T46" s="39">
        <f>LARGE((Q46,S46),1)</f>
        <v>0</v>
      </c>
      <c r="U46" s="36">
        <v>0</v>
      </c>
      <c r="V46" s="36">
        <v>0</v>
      </c>
      <c r="W46" s="36">
        <v>0</v>
      </c>
      <c r="X46" s="36">
        <v>0</v>
      </c>
      <c r="Y46" s="37">
        <f t="shared" si="7"/>
        <v>0</v>
      </c>
      <c r="Z46" s="35">
        <v>0</v>
      </c>
      <c r="AA46" s="34">
        <v>34</v>
      </c>
      <c r="AB46" s="40">
        <v>0</v>
      </c>
      <c r="AC46" s="34">
        <v>21</v>
      </c>
      <c r="AD46" s="35">
        <v>0</v>
      </c>
      <c r="AE46" s="34">
        <v>34</v>
      </c>
      <c r="AH46" s="42"/>
      <c r="AI46" s="43"/>
      <c r="AJ46" s="43"/>
      <c r="AK46" s="33">
        <v>0</v>
      </c>
      <c r="AL46" s="34">
        <v>21</v>
      </c>
      <c r="AN46" s="42"/>
      <c r="AO46" s="43"/>
      <c r="AP46" s="43"/>
      <c r="AQ46" s="35">
        <v>0</v>
      </c>
      <c r="AR46" s="34">
        <v>34</v>
      </c>
    </row>
    <row r="47" spans="4:18" ht="12.75">
      <c r="D47">
        <v>240</v>
      </c>
      <c r="R47">
        <v>9</v>
      </c>
    </row>
    <row r="48" spans="4:18" ht="12.75">
      <c r="D48" s="44">
        <v>12</v>
      </c>
      <c r="E48" t="s">
        <v>79</v>
      </c>
      <c r="F48" s="44">
        <v>21</v>
      </c>
      <c r="G48" t="s">
        <v>80</v>
      </c>
      <c r="I48">
        <v>2500</v>
      </c>
      <c r="K48">
        <v>530</v>
      </c>
      <c r="M48" s="44">
        <v>21</v>
      </c>
      <c r="N48" t="s">
        <v>80</v>
      </c>
      <c r="P48">
        <v>3.1</v>
      </c>
      <c r="R48">
        <v>3</v>
      </c>
    </row>
    <row r="49" spans="4:13" ht="12.75">
      <c r="D49" s="44">
        <v>20</v>
      </c>
      <c r="F49" s="44">
        <v>2</v>
      </c>
      <c r="I49">
        <v>200</v>
      </c>
      <c r="K49">
        <v>40</v>
      </c>
      <c r="M49" s="44">
        <v>2</v>
      </c>
    </row>
    <row r="50" spans="5:25" ht="12.75">
      <c r="E50" s="40">
        <f>SUM(E6:E47)</f>
        <v>107.89999999999999</v>
      </c>
      <c r="F50" s="45"/>
      <c r="G50" s="40">
        <f>SUM(G6:G47)</f>
        <v>111.5</v>
      </c>
      <c r="H50" s="45"/>
      <c r="I50" s="45"/>
      <c r="J50" s="40">
        <f>SUM(J6:J47)</f>
        <v>141.40999999999997</v>
      </c>
      <c r="K50" s="45"/>
      <c r="L50" s="40">
        <f>SUM(L6:L47)</f>
        <v>151.07500000000002</v>
      </c>
      <c r="M50" s="45"/>
      <c r="N50" s="40">
        <f>SUM(N6:N47)</f>
        <v>105.5</v>
      </c>
      <c r="O50" s="45"/>
      <c r="P50" s="45"/>
      <c r="Q50" s="40">
        <f>SUM(Q6:Q47)</f>
        <v>98.19354838709675</v>
      </c>
      <c r="R50" s="45"/>
      <c r="S50" s="40">
        <f>SUM(S6:S47)</f>
        <v>78.55666666666667</v>
      </c>
      <c r="T50" s="45"/>
      <c r="U50" s="45"/>
      <c r="V50" s="45"/>
      <c r="W50" s="45"/>
      <c r="X50" s="45"/>
      <c r="Y50" s="40">
        <f>SUM(Y6:Y47)</f>
        <v>740.25</v>
      </c>
    </row>
  </sheetData>
  <sheetProtection/>
  <mergeCells count="16">
    <mergeCell ref="P4:Q4"/>
    <mergeCell ref="R4:S4"/>
    <mergeCell ref="M4:N4"/>
    <mergeCell ref="D4:E4"/>
    <mergeCell ref="F4:G4"/>
    <mergeCell ref="I4:J4"/>
    <mergeCell ref="K4:L4"/>
    <mergeCell ref="P3:T3"/>
    <mergeCell ref="U3:Y3"/>
    <mergeCell ref="AB3:AC3"/>
    <mergeCell ref="D3:H3"/>
    <mergeCell ref="I3:O3"/>
    <mergeCell ref="AQ3:AR3"/>
    <mergeCell ref="AK3:AL3"/>
    <mergeCell ref="Z3:AA3"/>
    <mergeCell ref="AD3:AE3"/>
  </mergeCells>
  <printOptions/>
  <pageMargins left="0.22" right="0.2" top="0.47" bottom="0.17" header="0.4921259845" footer="0.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Zuberbühler</dc:creator>
  <cp:keywords/>
  <dc:description/>
  <cp:lastModifiedBy>Zuberbühler</cp:lastModifiedBy>
  <dcterms:created xsi:type="dcterms:W3CDTF">2009-10-03T12:22:22Z</dcterms:created>
  <dcterms:modified xsi:type="dcterms:W3CDTF">2009-10-03T12:31:45Z</dcterms:modified>
  <cp:category/>
  <cp:version/>
  <cp:contentType/>
  <cp:contentStatus/>
</cp:coreProperties>
</file>